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dmin\Desktop\SÁP NHẬP THÔN, TỔ DÂN PHỐ\"/>
    </mc:Choice>
  </mc:AlternateContent>
  <bookViews>
    <workbookView xWindow="-120" yWindow="-120" windowWidth="29040" windowHeight="15720" activeTab="2"/>
  </bookViews>
  <sheets>
    <sheet name="PL1A" sheetId="1" r:id="rId1"/>
    <sheet name="PL1B" sheetId="2" r:id="rId2"/>
    <sheet name="PL 2A" sheetId="12" r:id="rId3"/>
    <sheet name="PL2B" sheetId="13" r:id="rId4"/>
    <sheet name="PL 3A" sheetId="9" r:id="rId5"/>
    <sheet name="PL3B" sheetId="10" r:id="rId6"/>
    <sheet name=" PL3C" sheetId="11" r:id="rId7"/>
    <sheet name="PL3D" sheetId="5" r:id="rId8"/>
    <sheet name="PL 4" sheetId="6" r:id="rId9"/>
  </sheets>
  <definedNames>
    <definedName name="_xlnm._FilterDatabase" localSheetId="0" hidden="1">PL1A!$A$8:$J$8</definedName>
    <definedName name="_xlnm.Print_Titles" localSheetId="2">'PL 2A'!$5:$8</definedName>
    <definedName name="_xlnm.Print_Titles" localSheetId="4">'PL 3A'!$5:$8</definedName>
    <definedName name="_xlnm.Print_Titles" localSheetId="8">'PL 4'!$9:$11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2" l="1"/>
  <c r="C15" i="6" l="1"/>
  <c r="C16" i="6"/>
  <c r="C17" i="6"/>
  <c r="C18" i="6"/>
  <c r="C19" i="6"/>
  <c r="C20" i="6"/>
  <c r="C14" i="6"/>
  <c r="A6" i="6"/>
  <c r="L58" i="12"/>
  <c r="K58" i="12"/>
  <c r="J58" i="12"/>
  <c r="L54" i="12"/>
  <c r="K54" i="12"/>
  <c r="J54" i="12"/>
  <c r="L51" i="12"/>
  <c r="K51" i="12"/>
  <c r="J51" i="12"/>
  <c r="L49" i="12"/>
  <c r="K49" i="12"/>
  <c r="J49" i="12"/>
  <c r="L47" i="12"/>
  <c r="K47" i="12"/>
  <c r="J47" i="12"/>
  <c r="L44" i="12"/>
  <c r="K44" i="12"/>
  <c r="J44" i="12"/>
  <c r="L41" i="12"/>
  <c r="K41" i="12"/>
  <c r="J41" i="12"/>
  <c r="I58" i="12"/>
  <c r="I54" i="12"/>
  <c r="I51" i="12"/>
  <c r="I47" i="12"/>
  <c r="I44" i="12"/>
  <c r="I41" i="12"/>
  <c r="H58" i="12"/>
  <c r="H54" i="12"/>
  <c r="H51" i="12"/>
  <c r="H49" i="12"/>
  <c r="I49" i="12" s="1"/>
  <c r="H47" i="12"/>
  <c r="H44" i="12"/>
  <c r="H41" i="12"/>
  <c r="L39" i="12"/>
  <c r="K39" i="12"/>
  <c r="J39" i="12"/>
  <c r="H39" i="12"/>
  <c r="I39" i="12" s="1"/>
  <c r="L36" i="12"/>
  <c r="K36" i="12"/>
  <c r="J36" i="12"/>
  <c r="I36" i="12"/>
  <c r="H36" i="12"/>
  <c r="L33" i="12"/>
  <c r="K33" i="12"/>
  <c r="J33" i="12"/>
  <c r="H33" i="12"/>
  <c r="I33" i="12" s="1"/>
  <c r="L28" i="12"/>
  <c r="K28" i="12"/>
  <c r="J28" i="12"/>
  <c r="H28" i="12"/>
  <c r="I28" i="12" s="1"/>
  <c r="L25" i="12"/>
  <c r="K25" i="12"/>
  <c r="J25" i="12"/>
  <c r="H25" i="12"/>
  <c r="I25" i="12" s="1"/>
  <c r="L21" i="12"/>
  <c r="K21" i="12"/>
  <c r="J21" i="12"/>
  <c r="H21" i="12"/>
  <c r="I21" i="12" s="1"/>
  <c r="L17" i="12"/>
  <c r="L18" i="12"/>
  <c r="L19" i="12"/>
  <c r="L20" i="12"/>
  <c r="L16" i="12"/>
  <c r="K17" i="12"/>
  <c r="K18" i="12"/>
  <c r="K19" i="12"/>
  <c r="K20" i="12"/>
  <c r="K16" i="12"/>
  <c r="J17" i="12"/>
  <c r="J18" i="12"/>
  <c r="J19" i="12"/>
  <c r="J20" i="12"/>
  <c r="J16" i="12"/>
  <c r="I17" i="12"/>
  <c r="I16" i="12"/>
  <c r="H17" i="12"/>
  <c r="H18" i="12"/>
  <c r="I18" i="12" s="1"/>
  <c r="H19" i="12"/>
  <c r="I19" i="12" s="1"/>
  <c r="H20" i="12"/>
  <c r="I20" i="12" s="1"/>
  <c r="H16" i="12"/>
  <c r="G17" i="12"/>
  <c r="G18" i="12"/>
  <c r="G19" i="12"/>
  <c r="G20" i="12"/>
  <c r="G16" i="12"/>
  <c r="L14" i="12"/>
  <c r="K14" i="12"/>
  <c r="J14" i="12"/>
  <c r="H14" i="12"/>
  <c r="I14" i="12" s="1"/>
  <c r="L12" i="12"/>
  <c r="K12" i="12"/>
  <c r="J12" i="12"/>
  <c r="H12" i="12"/>
  <c r="I12" i="12" s="1"/>
  <c r="L9" i="12"/>
  <c r="K9" i="12" l="1"/>
  <c r="H9" i="12"/>
  <c r="I9" i="12" s="1"/>
  <c r="J9" i="12"/>
  <c r="C11" i="2"/>
  <c r="C12" i="2"/>
  <c r="C13" i="2"/>
  <c r="C14" i="2"/>
  <c r="C10" i="2"/>
  <c r="A4" i="2"/>
  <c r="A3" i="13" s="1"/>
  <c r="D10" i="1"/>
  <c r="D11" i="1"/>
  <c r="D12" i="1"/>
  <c r="D13" i="1"/>
  <c r="D11" i="2" s="1"/>
  <c r="D14" i="1"/>
  <c r="D15" i="1"/>
  <c r="D16" i="1"/>
  <c r="D14" i="2" s="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9" i="1"/>
  <c r="D12" i="2" l="1"/>
  <c r="D10" i="2"/>
  <c r="D13" i="2"/>
</calcChain>
</file>

<file path=xl/sharedStrings.xml><?xml version="1.0" encoding="utf-8"?>
<sst xmlns="http://schemas.openxmlformats.org/spreadsheetml/2006/main" count="584" uniqueCount="234">
  <si>
    <t>STT</t>
  </si>
  <si>
    <t>Quy mô số hộ gia đình</t>
  </si>
  <si>
    <t>Yếu tố đặc thù (nếu có)</t>
  </si>
  <si>
    <t>Quy mô số hộ gia đình (hộ)</t>
  </si>
  <si>
    <t>Tỷ lệ so với tiêu chuẩn (%)</t>
  </si>
  <si>
    <t>…</t>
  </si>
  <si>
    <r>
      <t>Ghi chú</t>
    </r>
    <r>
      <rPr>
        <b/>
        <i/>
        <sz val="12"/>
        <color rgb="FF000000"/>
        <rFont val="Times New Roman"/>
        <family val="1"/>
      </rPr>
      <t>:</t>
    </r>
  </si>
  <si>
    <t>Số hộ gia đình</t>
  </si>
  <si>
    <t>I</t>
  </si>
  <si>
    <t>KHÔNG SẮP XẾP DO ĐÃ ĐẢM BẢO TIÊU CHUẨN QUY MÔ HỘ GIA ĐÌNH</t>
  </si>
  <si>
    <t>II</t>
  </si>
  <si>
    <r>
      <t xml:space="preserve">Lý do không thực hiện sắp xếp </t>
    </r>
    <r>
      <rPr>
        <i/>
        <sz val="12"/>
        <color rgb="FF000000"/>
        <rFont val="Times New Roman"/>
        <family val="1"/>
      </rPr>
      <t>(Trình bày rõ các yếu tố đặc thù, lý do không sắp xếp)</t>
    </r>
  </si>
  <si>
    <t>Ghi chú</t>
  </si>
  <si>
    <t>Số dân</t>
  </si>
  <si>
    <t>UBND XÃ /PHƯỜNG: ……</t>
  </si>
  <si>
    <t>THỐNG KÊ SỐ LƯỢNG NGƯỜI HOẠT ĐỘNG KHÔNG CHUYÊN TRÁCH, NGƯỜI TRỰC TIẾP THAM GIA HOẠT ĐỘNG Ở THÔN, TỔ DÂN PHỐ; NGƯỜI THAM GIA KHÁC Ở THÔN, TỔ DÂN PHỐ VÀ PHƯƠNG ÁN SẮP XẾP, BỐ TRÍ SAU KHI THỰC HIỆN SẮP XẾP THÔN, TỔ DÂN PHỐ</t>
  </si>
  <si>
    <t>Tên thôn, tổ dân phố</t>
  </si>
  <si>
    <t>Số lượng theo định mức</t>
  </si>
  <si>
    <t>Số lượng hiện có</t>
  </si>
  <si>
    <t xml:space="preserve">Người hoạt động không chuyên trách ở thôn, tổ dân phố </t>
  </si>
  <si>
    <t>Người trực tiếp tham gia công tác ở thôn, tổ dân phố</t>
  </si>
  <si>
    <t>Người tham gia Tổ đảm bảo ANTT ở cơ sở</t>
  </si>
  <si>
    <t xml:space="preserve">Tổng số </t>
  </si>
  <si>
    <t xml:space="preserve">PHƯƠNG ÁN SỬ DỤNG TRỤ SỞ, NHÀ VĂN HÓA </t>
  </si>
  <si>
    <t>Phương án xử lý</t>
  </si>
  <si>
    <t>Tổng số</t>
  </si>
  <si>
    <t>PHỤ LỤC 1B</t>
  </si>
  <si>
    <t>CHƯA ĐẠT TIÊU CHUẨN NHƯNG KHÔNG SẮP XẾP DO CÓ CÁC YẾU TỐ ĐẶC THÙ</t>
  </si>
  <si>
    <t>Thuộc diện sắp xếp, tổ chức lại</t>
  </si>
  <si>
    <t>Không thuộc diện sắp xếp, tổ chức lại</t>
  </si>
  <si>
    <t xml:space="preserve"> Tỷ lệ % về quy mô số hộ gia đình của thôn, tổ dân phố được tính theo tiêu chuẩn của thôn, tổ dân phố tương ứng quy định tại Nghị định số  185/2026/NĐ-CP ngày  26/5/2026 của Chính phủ về tiêu chuẩn của thôn, tổ dân phố</t>
  </si>
  <si>
    <t>Đủ tiêu chuẩn theo quy định</t>
  </si>
  <si>
    <t>Tiêu chuẩn quy mô hộ gia đình so với quy định  (đạt tỷ lệ %)</t>
  </si>
  <si>
    <t>(Kèm theo Đề án số         /ĐA-UBND ngày      /05/2026 của UBND ….)</t>
  </si>
  <si>
    <t>Họ và tên</t>
  </si>
  <si>
    <t>Ngày tháng
 năm sinh</t>
  </si>
  <si>
    <t>Nữ</t>
  </si>
  <si>
    <t>Đảng viên</t>
  </si>
  <si>
    <t>Chức vụ, chức danh Người hoạt động KCT ở thôn, tổ dân phố</t>
  </si>
  <si>
    <t>Mức phụ cấp hiện hưởng</t>
  </si>
  <si>
    <t>Chia theo độ tuổi</t>
  </si>
  <si>
    <t>Chia theo trình độ đào tạo</t>
  </si>
  <si>
    <t xml:space="preserve"> Đang hưởng chế độ hưu trí hoặc đã đủ tuổi nghỉ hưu theo quy định</t>
  </si>
  <si>
    <t>Dưới 40 tuổi</t>
  </si>
  <si>
    <t>Từ 40 tuổi đến dưới 50 tuổi</t>
  </si>
  <si>
    <t>Từ 50 tuổi đến dưới 60 tuổi</t>
  </si>
  <si>
    <t>Trên 60 tuổi</t>
  </si>
  <si>
    <t>Trên ĐH</t>
  </si>
  <si>
    <t>Đại học</t>
  </si>
  <si>
    <t>Cao đẳng, trung cấp</t>
  </si>
  <si>
    <t>Dưới trung cấp</t>
  </si>
  <si>
    <t>Thôn/ TDP …</t>
  </si>
  <si>
    <t>Nguyễn Văn A</t>
  </si>
  <si>
    <t xml:space="preserve">Bí thư chi bộ kiêm Tổ trưởng TDP </t>
  </si>
  <si>
    <t>Trần Thị B</t>
  </si>
  <si>
    <t>Trưởng Ban Công tác mặt trận</t>
  </si>
  <si>
    <t xml:space="preserve">Bí thư chi bộ  </t>
  </si>
  <si>
    <t>Tổ trưởng Tổ dân phố</t>
  </si>
  <si>
    <t>ỦY BAN NHÂN DÂN
XÃ/PHƯỜNG…</t>
  </si>
  <si>
    <t>Thôn đội trưởng</t>
  </si>
  <si>
    <t>Phó Trưởng thôn</t>
  </si>
  <si>
    <t>Chi hội trưởng phụ nữ</t>
  </si>
  <si>
    <t>Tổ phó TDP</t>
  </si>
  <si>
    <t>Mức phụ cấp/ hỗ trợ hiện hưởng</t>
  </si>
  <si>
    <t>Chức vụ, chức danh tham gia  hoạt động trực tiếp ở thôn, tổ dân phố</t>
  </si>
  <si>
    <t>ỦY BAN NHÂN DÂN
XÃ/PHƯỜNG …</t>
  </si>
  <si>
    <t>TT</t>
  </si>
  <si>
    <t>Tên địa phương</t>
  </si>
  <si>
    <t>Số lượng thôn/ tổ dân phố</t>
  </si>
  <si>
    <t>Các tổ chức tại thôn, TDP</t>
  </si>
  <si>
    <t>Trước khi sắp xếp thôn, tổ dân phố</t>
  </si>
  <si>
    <t>Sau khi sắp xếp thôn, tổ dân phố</t>
  </si>
  <si>
    <t>So sánh trước khi sắp xếp và sau sắp xếp</t>
  </si>
  <si>
    <t>Trong đó</t>
  </si>
  <si>
    <t>Chi bộ</t>
  </si>
  <si>
    <t>Ban công tác Mặt trận</t>
  </si>
  <si>
    <t>Chi hội CCB</t>
  </si>
  <si>
    <t>Chi hội phụ nữ</t>
  </si>
  <si>
    <t>Chi đoàn TN</t>
  </si>
  <si>
    <t>Chi hội nông dân</t>
  </si>
  <si>
    <t>Ban Giám sát đầu tư của cộng đồng</t>
  </si>
  <si>
    <t>Khác (Chữ thập đỏ, người cao tuổi...)</t>
  </si>
  <si>
    <t>22=13-4</t>
  </si>
  <si>
    <t>Phương án sắp xếp, tổ chức lại</t>
  </si>
  <si>
    <t>Tổng số dân</t>
  </si>
  <si>
    <t xml:space="preserve">Cơ sở hạ tầng kinh tế xã hội phục vụ sinh hoạt của cộng đồng dân cư </t>
  </si>
  <si>
    <t>02 Nhà văn hóa</t>
  </si>
  <si>
    <t>03 Nhà văn hóa</t>
  </si>
  <si>
    <t xml:space="preserve">Lý do </t>
  </si>
  <si>
    <t>Xã, phường …</t>
  </si>
  <si>
    <t>PHỤ LỤC 3C
Tổng hợp số lượng các tổ chức của thôn, tổ dân phố trên địa bàn xã, phường …</t>
  </si>
  <si>
    <t>Số người HĐ KCT dự kiến giảm</t>
  </si>
  <si>
    <t>Số người tham gia hoạt động trực tiếp dự kiến giảm</t>
  </si>
  <si>
    <t>Trụ sở nhà văn hóa dôi dư</t>
  </si>
  <si>
    <t>A</t>
  </si>
  <si>
    <t>B</t>
  </si>
  <si>
    <t>Tên xã, phường</t>
  </si>
  <si>
    <t>Do đảm bảo tiêu chuẩn theo quy định</t>
  </si>
  <si>
    <t>Số thôn, tổ dân phố trước sắp xếp, tổ chức lại</t>
  </si>
  <si>
    <t xml:space="preserve">Chưa đảm bảo tiêu chuẩn nhưng không thực hiện sắp xếp, tổ chức lại </t>
  </si>
  <si>
    <t>Số lượng phương án 
sắp xếp, tổ chức lại</t>
  </si>
  <si>
    <t>Không dôi dư, đề nghị tiếp tục sử dụng để làm các điểm sinh hoạt văn hóa cộng động/ dôi dư 01 trụ sở</t>
  </si>
  <si>
    <t>Đánh giá tiêu chuẩn theo quy định 
(đạt tỷ lệ %)</t>
  </si>
  <si>
    <t>Nhà văn hóa</t>
  </si>
  <si>
    <t>Khu thể thao</t>
  </si>
  <si>
    <t>Số lượng sử dụng</t>
  </si>
  <si>
    <t>Số lượng dôi dư</t>
  </si>
  <si>
    <t>Phương án</t>
  </si>
  <si>
    <t>Tiếp tục sử dụng</t>
  </si>
  <si>
    <t>Chuyển giao cho quan có thẩm quyền quản lý, sử dụng</t>
  </si>
  <si>
    <t>Phương án khác</t>
  </si>
  <si>
    <t>Xã/phường….</t>
  </si>
  <si>
    <t>Số lượng dự kiến bố trí, sắp xếp tại thôn/tổ dân phố mới</t>
  </si>
  <si>
    <t>Số lượng dự kiến dôi dư sau sắp xếp</t>
  </si>
  <si>
    <t>Xã/phường...</t>
  </si>
  <si>
    <t>Thôn/Tổ dân phố….</t>
  </si>
  <si>
    <t>Phương án giải quyết dôi dư</t>
  </si>
  <si>
    <r>
      <rPr>
        <b/>
        <i/>
        <u/>
        <sz val="11"/>
        <color rgb="FFFF0000"/>
        <rFont val="Times New Roman"/>
        <family val="1"/>
      </rPr>
      <t xml:space="preserve">Lưu ý: </t>
    </r>
    <r>
      <rPr>
        <i/>
        <sz val="11"/>
        <color rgb="FFFF0000"/>
        <rFont val="Times New Roman"/>
        <family val="1"/>
      </rPr>
      <t>Số lượng người trong danh sách tại Phụ lục số 3B phải thống nhất với số lượng tại  Phụ lục số 3D</t>
    </r>
  </si>
  <si>
    <r>
      <rPr>
        <b/>
        <i/>
        <u/>
        <sz val="11"/>
        <color rgb="FFFF0000"/>
        <rFont val="Times New Roman"/>
        <family val="1"/>
      </rPr>
      <t xml:space="preserve">Lưu ý: </t>
    </r>
    <r>
      <rPr>
        <i/>
        <sz val="11"/>
        <color rgb="FFFF0000"/>
        <rFont val="Times New Roman"/>
        <family val="1"/>
      </rPr>
      <t>Số lượng người trong danh sách tại Phụ lục số 3A phải thống nhất với số lượng tại  Phụ lục số 3D</t>
    </r>
  </si>
  <si>
    <t xml:space="preserve">Thuộc diện giải thể
</t>
  </si>
  <si>
    <t>X</t>
  </si>
  <si>
    <t>* Ghi chú: Tổng số thôn, TDP không thực hiện sắp xếp, tổ chức lại tại PL 1A phải thống nhất số liệu với Phụ lục 1B</t>
  </si>
  <si>
    <t xml:space="preserve">PHỤ LỤC 3A
Danh sách người hoạt động không chuyên trách ở thôn, tổ dân phố trên địa bàn xã/ phường trước sắp xếp, tổ chức lại thôn TDP… </t>
  </si>
  <si>
    <t xml:space="preserve">PHỤ LỤC 3B
Danh sách người tham gia hoạt động trực tiếp ở thôn, tổ dân phố trên địa bàn xã/ phường trước sắp xếp, tổ chức lại thôn TDP… </t>
  </si>
  <si>
    <t>PHỤ LỤC 3D</t>
  </si>
  <si>
    <t>UBND PHƯỜNG PHỐ HIẾN</t>
  </si>
  <si>
    <t>Tổng số: 40</t>
  </si>
  <si>
    <t>Tên thôn/
tổ dân phố</t>
  </si>
  <si>
    <t>Đào Đặng</t>
  </si>
  <si>
    <t>Tính Linh</t>
  </si>
  <si>
    <t>Đặng Cầu</t>
  </si>
  <si>
    <t>An Thượng</t>
  </si>
  <si>
    <t>An Bình</t>
  </si>
  <si>
    <t>An Dương</t>
  </si>
  <si>
    <t>Chợ Gạo</t>
  </si>
  <si>
    <t>Ấp Dâu</t>
  </si>
  <si>
    <t>Nhân Dục</t>
  </si>
  <si>
    <t>Chùa Chuông</t>
  </si>
  <si>
    <t>Tô Hiệu</t>
  </si>
  <si>
    <t>An Đông</t>
  </si>
  <si>
    <t>An Vũ</t>
  </si>
  <si>
    <t>An Thịnh</t>
  </si>
  <si>
    <t>An Chiểu 1</t>
  </si>
  <si>
    <t>Đông Chiểu</t>
  </si>
  <si>
    <t>Vân Phương</t>
  </si>
  <si>
    <t>An Chiểu 2</t>
  </si>
  <si>
    <t>Bãi Sậy Lê Lợi</t>
  </si>
  <si>
    <t>Lê Lai</t>
  </si>
  <si>
    <t>Nguyễn Thiện Thuật</t>
  </si>
  <si>
    <t>Điện Biên 1</t>
  </si>
  <si>
    <t>Nguyễn Trãi</t>
  </si>
  <si>
    <t>Nguyễn Huệ</t>
  </si>
  <si>
    <t>Điện Biên 2</t>
  </si>
  <si>
    <t>Trưng Nhị</t>
  </si>
  <si>
    <t>Đông Thành</t>
  </si>
  <si>
    <t>Nam Thành</t>
  </si>
  <si>
    <t>Tây Thành</t>
  </si>
  <si>
    <t>Bắc Thành</t>
  </si>
  <si>
    <t>Hai Bà Trưng</t>
  </si>
  <si>
    <t>Phạm Ngũ Lão</t>
  </si>
  <si>
    <t>Điện Biên</t>
  </si>
  <si>
    <t>Vọng Cung</t>
  </si>
  <si>
    <t>Bạch Đằng Giang</t>
  </si>
  <si>
    <t>Nam Lê Hồng Phong</t>
  </si>
  <si>
    <t>Bắc Lê Hồng Phong</t>
  </si>
  <si>
    <t>Tân Thị</t>
  </si>
  <si>
    <t>Phan Đình Phùng</t>
  </si>
  <si>
    <t>Bãi Sậy (MK)</t>
  </si>
  <si>
    <t>Không</t>
  </si>
  <si>
    <t>THỐNG KÊ TỔ DÂN PHỐ KHÔNG THỰC HIỆN SẮP XẾP, TỔ CHỨC LẠI</t>
  </si>
  <si>
    <t>Tên 
Tổ dân phố</t>
  </si>
  <si>
    <t>Tổng số: 05</t>
  </si>
  <si>
    <t>Tổng số: 00</t>
  </si>
  <si>
    <t>ỦY BAN NHÂN DÂN
PHƯỜNG PHỐ HIẾN</t>
  </si>
  <si>
    <t>PHỤ LỤC 2A
Phương án sắp xếp, tổ chức lại tổ dân phố trên địa bàn phường Phố Hiến</t>
  </si>
  <si>
    <t>Diện tích</t>
  </si>
  <si>
    <t xml:space="preserve">Đào Đặng </t>
  </si>
  <si>
    <t>Phương án, 
tên tổ dân phố mới</t>
  </si>
  <si>
    <t>Để phục vụ công tác quản lý hành chính địa phương</t>
  </si>
  <si>
    <t>01 Nhà văn hóa</t>
  </si>
  <si>
    <t>Bãi Sậy</t>
  </si>
  <si>
    <t>Cánh đồng chung 4 Tổ dân phố</t>
  </si>
  <si>
    <t>An Chiểu</t>
  </si>
  <si>
    <t>04 Nhà văn hóa</t>
  </si>
  <si>
    <t>Bãi Sậy MK</t>
  </si>
  <si>
    <t>Lê Hồng Phong</t>
  </si>
  <si>
    <t>Không đảm bảo
quy mô số hộ gia đình</t>
  </si>
  <si>
    <t>Phố Hiến</t>
  </si>
  <si>
    <t>Tổ dân phố trước sắp xếp</t>
  </si>
  <si>
    <t>Tên Tổ dân phố sau sắp xếp</t>
  </si>
  <si>
    <t>Phạm Ngũ Lão sử dụng đất đền Ủng; Điện Biên sử dụng đất đền Bà Chúa Kho</t>
  </si>
  <si>
    <t xml:space="preserve">                                                          </t>
  </si>
  <si>
    <t xml:space="preserve">UBND PHƯỜNG PHỐ HIẾN             </t>
  </si>
  <si>
    <t>THỐNG KÊ QUY MÔ DÂN SỐ CỦA TỔ DÂN PHỐ TRÊN ĐỊA BÀN PHƯỜNG PHỐ HIẾN</t>
  </si>
  <si>
    <t>PHỤ LỤC 1A</t>
  </si>
  <si>
    <t>(Kèm theo Đề án số         /ĐA-UBND ngày      /06/2026 của UBND phường Phố Hiến)</t>
  </si>
  <si>
    <t>Tách một phần diện tích: 55.78 ha và 300 hộ dân của Tổ dân phố Đào Đặng (đường QL38 hướng giáp Tính Linh để nhập vào Tổ dân phố Tính Linh)</t>
  </si>
  <si>
    <t>Tách một phần diện tích: 39.50 ha của Tổ dân phố Đào Đặng phía Tây đường nối Cao tốc Hà Nội - Hải phòng để nhập vào Tổ dân phố Đặng Cầu</t>
  </si>
  <si>
    <t>Nhập một phần diện tích: 39.50 ha của Tổ dân phố Đào Đặng phía Tây đường nối Cao tốc Hà Nội - Hải phòng để nhập vào Tổ dân phố Đặng Cầu</t>
  </si>
  <si>
    <t>Nhập một phần diện tích 55.78 ha và 300 hộ dân của Tổ dân phố Đào Đặng (đường QL38 hướng giáp Tính Linh để nhập vào Tổ dân phố Tính Linh)</t>
  </si>
  <si>
    <t>Tách toàn bộ phần diện tích ngoài đê với diện tích 41.96 ha thuộc Tổ dân phố Nhân Dục để nhập với Tổ dân phố Lê Hồng Phong (mới)</t>
  </si>
  <si>
    <t>Tách toàn bộ phần diện tích ngoài đê với diện tích 37.76 ha, 40 hộ dân thuộc Tổ dân phố Chùa Chuông để nhập với Tổ dân phố Lê Hồng Phong (mới)</t>
  </si>
  <si>
    <t>Nhập 60.68 ha diện tích đất An Chiểu 2 để nhập vào Tổ dân phố Đông Chiểu (mới)</t>
  </si>
  <si>
    <t>Tách 60.68 ha diện tích đất An Chiểu 2 giáp Đông Chiểu để nhập vào Tổ dân phố Đông Chiểu (mới)</t>
  </si>
  <si>
    <t>Tách 12,34 ha diện tích đất thuộc Tổ dân phố Đông Chiểu vào Tổ dân phố An Chiểu (mới)</t>
  </si>
  <si>
    <t>Nhập 12,34 ha diện tích đất thuộc Tổ dân phố Đông Chiểu vào Tổ dân phố An Chiểu (mới)</t>
  </si>
  <si>
    <t>Dự kiến dân số tăng do có dự án nhà ở xã hội Phố Hiến</t>
  </si>
  <si>
    <t>Dự kiến dân số tăng do khu đô thị 7 ha</t>
  </si>
  <si>
    <t>Dự kiến dân số tăng do có dự án nhà ở xã hội công ty May &amp; Đay</t>
  </si>
  <si>
    <t>Dự kiến dân số tăng do có dự án nhà ở xã hội PH</t>
  </si>
  <si>
    <t>Dự kiến dân số tăng do có dự án nhà ở xã hội An Chiểu</t>
  </si>
  <si>
    <t>Dự kiến dân số tăng do có dự án Khu đô thị An Vũ</t>
  </si>
  <si>
    <t>Dự kiến dân số tăng do có dự án  tái hiện Phố Hiến cổ và các khu tái định cư</t>
  </si>
  <si>
    <r>
      <t xml:space="preserve">Số hộ gia đình </t>
    </r>
    <r>
      <rPr>
        <sz val="12"/>
        <rFont val="Times New Roman"/>
        <family val="1"/>
      </rPr>
      <t>(hộ)</t>
    </r>
    <r>
      <rPr>
        <b/>
        <sz val="12"/>
        <rFont val="Times New Roman"/>
        <family val="1"/>
      </rPr>
      <t xml:space="preserve"> </t>
    </r>
  </si>
  <si>
    <r>
      <t xml:space="preserve">Tổng số dân </t>
    </r>
    <r>
      <rPr>
        <sz val="12"/>
        <rFont val="Times New Roman"/>
        <family val="1"/>
      </rPr>
      <t>(người)</t>
    </r>
  </si>
  <si>
    <r>
      <t xml:space="preserve">Số hộ gia đình </t>
    </r>
    <r>
      <rPr>
        <sz val="12"/>
        <rFont val="Times New Roman"/>
        <family val="1"/>
      </rPr>
      <t xml:space="preserve">(hộ) </t>
    </r>
  </si>
  <si>
    <t>Nhập 41.96 ha  phần diện tích ngoài đê thuộc Tổ dân phố Nhân Dục</t>
  </si>
  <si>
    <t>Nhập 37.76 ha và 40 hộ dân phần diện tích ngoài đê thuộc Tổ dân phố Chùa Chuông</t>
  </si>
  <si>
    <t>Tên tổ dân phố cũ</t>
  </si>
  <si>
    <t>PHỤ LỤC 2B
Tổng hợp số lượng, quy mô tổ dân phố sau khi sắp xếp, tổ chức lại trên địa bàn phường Phố Hiến</t>
  </si>
  <si>
    <t>Số tổ dân phố thực hiện sắp xếp, tổ chức lại</t>
  </si>
  <si>
    <t xml:space="preserve">Số tổ dân phố không thực hiện sắp xếp </t>
  </si>
  <si>
    <t>Số tổ dân phố sau sắp xếp, tổ chức lại</t>
  </si>
  <si>
    <t>Sắp xếp 02 TDP</t>
  </si>
  <si>
    <t>Sắp xếp 03 TDP</t>
  </si>
  <si>
    <t>Sắp xếp từ 04  TDP trở lên</t>
  </si>
  <si>
    <t xml:space="preserve">Số tổ dân phố giảm </t>
  </si>
  <si>
    <t>PHỤ LỤC 3</t>
  </si>
  <si>
    <t xml:space="preserve">CỦA CÁC TỔ DÂN PHỐ SAU SẮP XẾP </t>
  </si>
  <si>
    <t>01 sử dụng làm nhà văn hóa; 01 điểm sử dụng để sinh hoạt cộng đồng</t>
  </si>
  <si>
    <t>01 sử dụng làm nhà văn hóa; 02 điểm sử dụng để sinh hoạt cộng đồng</t>
  </si>
  <si>
    <t>01 sử dụng làm nhà văn hóa; 03 điểm sử dụng để sinh hoạt cộng đồng</t>
  </si>
  <si>
    <t>Dự kiến Nhà văn hóa</t>
  </si>
  <si>
    <t>Đào Đặng khu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</si>
</sst>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6" x14ac:knownFonts="1">
    <font>
      <sz val="11"/>
      <color theme="1"/>
      <name val="Calibri"/>
      <family val="2"/>
      <scheme val="minor"/>
    </font>
    <font>
      <b/>
      <sz val="12"/>
      <color rgb="FF000000"/>
      <name val="Times New Roman"/>
      <family val="1"/>
    </font>
    <font>
      <sz val="12"/>
      <color rgb="FF000000"/>
      <name val="Times New Roman"/>
      <family val="1"/>
    </font>
    <font>
      <i/>
      <sz val="12"/>
      <color rgb="FF000000"/>
      <name val="Times New Roman"/>
      <family val="1"/>
    </font>
    <font>
      <b/>
      <i/>
      <sz val="12"/>
      <color rgb="FF000000"/>
      <name val="Times New Roman"/>
      <family val="1"/>
    </font>
    <font>
      <i/>
      <sz val="8"/>
      <color rgb="FF000000"/>
      <name val="Times New Roman"/>
      <family val="1"/>
    </font>
    <font>
      <sz val="12"/>
      <color theme="1"/>
      <name val="Times New Roman"/>
      <family val="1"/>
    </font>
    <font>
      <i/>
      <sz val="12"/>
      <color theme="1"/>
      <name val="Times New Roman"/>
      <family val="1"/>
    </font>
    <font>
      <sz val="5"/>
      <color rgb="FF000000"/>
      <name val="Times New Roman"/>
      <family val="1"/>
    </font>
    <font>
      <b/>
      <i/>
      <u/>
      <sz val="12"/>
      <color rgb="FF000000"/>
      <name val="Times New Roman"/>
      <family val="1"/>
    </font>
    <font>
      <b/>
      <sz val="12"/>
      <color theme="1"/>
      <name val="Times New Roman"/>
      <family val="1"/>
    </font>
    <font>
      <b/>
      <sz val="11"/>
      <color rgb="FF000000"/>
      <name val="Times New Roman"/>
      <family val="1"/>
    </font>
    <font>
      <b/>
      <sz val="10"/>
      <color rgb="FF000000"/>
      <name val="Times New Roman"/>
      <family val="1"/>
    </font>
    <font>
      <sz val="11"/>
      <color theme="1"/>
      <name val="Calibri"/>
      <family val="2"/>
      <charset val="163"/>
      <scheme val="minor"/>
    </font>
    <font>
      <b/>
      <sz val="9"/>
      <name val="Times New Roman"/>
      <family val="1"/>
    </font>
    <font>
      <sz val="12"/>
      <name val=".VnTime"/>
      <family val="2"/>
    </font>
    <font>
      <sz val="12"/>
      <name val="Times New Roman"/>
      <family val="1"/>
    </font>
    <font>
      <sz val="12"/>
      <name val="Calibri"/>
      <family val="2"/>
      <scheme val="minor"/>
    </font>
    <font>
      <b/>
      <sz val="14"/>
      <name val="Times New Roman"/>
      <family val="1"/>
    </font>
    <font>
      <sz val="11"/>
      <color theme="1"/>
      <name val="Times New Roman"/>
      <family val="1"/>
    </font>
    <font>
      <i/>
      <sz val="12"/>
      <name val="Times New Roman"/>
      <family val="1"/>
    </font>
    <font>
      <b/>
      <sz val="11"/>
      <name val="Times New Roman"/>
      <family val="1"/>
    </font>
    <font>
      <sz val="11"/>
      <name val="Times New Roman"/>
      <family val="1"/>
    </font>
    <font>
      <sz val="12"/>
      <color theme="1"/>
      <name val="Calibri"/>
      <family val="2"/>
      <scheme val="minor"/>
    </font>
    <font>
      <b/>
      <sz val="11"/>
      <color theme="1"/>
      <name val="Times New Roman"/>
      <family val="1"/>
    </font>
    <font>
      <i/>
      <sz val="11"/>
      <color theme="1"/>
      <name val="Calibri"/>
      <family val="2"/>
      <scheme val="minor"/>
    </font>
    <font>
      <i/>
      <sz val="11"/>
      <color rgb="FFFF0000"/>
      <name val="Times New Roman"/>
      <family val="1"/>
    </font>
    <font>
      <b/>
      <i/>
      <u/>
      <sz val="11"/>
      <color rgb="FFFF0000"/>
      <name val="Times New Roman"/>
      <family val="1"/>
    </font>
    <font>
      <b/>
      <sz val="16"/>
      <color theme="1"/>
      <name val="Times New Roman"/>
      <family val="1"/>
    </font>
    <font>
      <sz val="14"/>
      <color theme="1"/>
      <name val="Times New Roman"/>
      <family val="1"/>
    </font>
    <font>
      <i/>
      <sz val="14"/>
      <color theme="1"/>
      <name val="Times New Roman"/>
      <family val="1"/>
    </font>
    <font>
      <b/>
      <sz val="10"/>
      <name val="Times New Roman"/>
      <family val="1"/>
    </font>
    <font>
      <sz val="10"/>
      <color rgb="FFFF0000"/>
      <name val="Times New Roman"/>
      <family val="1"/>
    </font>
    <font>
      <i/>
      <sz val="11"/>
      <name val="Times New Roman"/>
      <family val="1"/>
    </font>
    <font>
      <sz val="14"/>
      <color rgb="FFFF0000"/>
      <name val="Times New Roman"/>
      <family val="1"/>
    </font>
    <font>
      <b/>
      <sz val="8"/>
      <color rgb="FF000000"/>
      <name val="Times New Roman"/>
      <family val="1"/>
    </font>
    <font>
      <b/>
      <sz val="12"/>
      <name val="Times New Roman"/>
      <family val="1"/>
    </font>
    <font>
      <i/>
      <sz val="10"/>
      <name val="Times New Roman"/>
      <family val="1"/>
    </font>
    <font>
      <i/>
      <sz val="11"/>
      <color theme="1"/>
      <name val="Times New Roman"/>
      <family val="1"/>
    </font>
    <font>
      <b/>
      <sz val="10"/>
      <color theme="1"/>
      <name val="Times New Roman"/>
      <family val="1"/>
    </font>
    <font>
      <sz val="10"/>
      <color theme="1"/>
      <name val="Times New Roman"/>
      <family val="1"/>
    </font>
    <font>
      <sz val="11"/>
      <color rgb="FF000000"/>
      <name val="Times New Roman"/>
      <family val="1"/>
    </font>
    <font>
      <sz val="11"/>
      <color rgb="FFC00000"/>
      <name val="Calibri"/>
      <family val="2"/>
      <scheme val="minor"/>
    </font>
    <font>
      <sz val="14"/>
      <name val="Times New Roman"/>
      <family val="1"/>
    </font>
    <font>
      <i/>
      <sz val="14"/>
      <name val="Times New Roman"/>
      <family val="1"/>
    </font>
    <font>
      <b/>
      <i/>
      <sz val="12"/>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7">
    <xf numFmtId="0" fontId="0" fillId="0" borderId="0"/>
    <xf numFmtId="0" fontId="13" fillId="0" borderId="0"/>
    <xf numFmtId="0" fontId="15" fillId="0" borderId="0"/>
    <xf numFmtId="0" fontId="13" fillId="0" borderId="0"/>
    <xf numFmtId="0" fontId="13" fillId="0" borderId="0"/>
    <xf numFmtId="0" fontId="13" fillId="0" borderId="0"/>
    <xf numFmtId="0" fontId="13" fillId="0" borderId="0"/>
  </cellStyleXfs>
  <cellXfs count="317">
    <xf numFmtId="0" fontId="0" fillId="0" borderId="0" xfId="0"/>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vertical="center"/>
    </xf>
    <xf numFmtId="0" fontId="1" fillId="0" borderId="1" xfId="0" applyFont="1" applyBorder="1" applyAlignment="1">
      <alignment vertical="center" wrapText="1"/>
    </xf>
    <xf numFmtId="0" fontId="1" fillId="0" borderId="2" xfId="0" applyFont="1" applyBorder="1" applyAlignment="1">
      <alignment horizontal="center" vertical="center" wrapText="1"/>
    </xf>
    <xf numFmtId="0" fontId="10" fillId="2" borderId="0" xfId="0" applyFont="1" applyFill="1" applyAlignment="1">
      <alignment horizontal="center" vertical="center" wrapText="1"/>
    </xf>
    <xf numFmtId="0" fontId="10" fillId="2" borderId="0" xfId="0" applyFont="1" applyFill="1" applyAlignment="1">
      <alignment vertical="center"/>
    </xf>
    <xf numFmtId="0" fontId="16" fillId="2" borderId="0" xfId="2" applyFont="1" applyFill="1"/>
    <xf numFmtId="0" fontId="17" fillId="0" borderId="0" xfId="0" applyFont="1"/>
    <xf numFmtId="0" fontId="19" fillId="0" borderId="0" xfId="0" applyFont="1"/>
    <xf numFmtId="0" fontId="20" fillId="2" borderId="0" xfId="0" applyFont="1" applyFill="1" applyAlignment="1">
      <alignment vertical="center" wrapText="1"/>
    </xf>
    <xf numFmtId="0" fontId="6" fillId="2" borderId="0" xfId="0" applyFont="1" applyFill="1"/>
    <xf numFmtId="0" fontId="22" fillId="0" borderId="1" xfId="0" applyFont="1" applyBorder="1" applyAlignment="1">
      <alignment horizontal="center" vertical="center" wrapText="1"/>
    </xf>
    <xf numFmtId="0" fontId="20" fillId="0" borderId="1" xfId="0" applyFont="1" applyBorder="1" applyAlignment="1">
      <alignment horizontal="center" vertical="center"/>
    </xf>
    <xf numFmtId="0" fontId="7" fillId="0" borderId="0" xfId="0" applyFont="1"/>
    <xf numFmtId="0" fontId="20" fillId="0" borderId="1" xfId="0" applyFont="1" applyBorder="1" applyAlignment="1">
      <alignment horizontal="left" vertical="center"/>
    </xf>
    <xf numFmtId="0" fontId="6" fillId="0" borderId="1" xfId="0" applyFont="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horizontal="center" vertical="center" wrapText="1"/>
    </xf>
    <xf numFmtId="0" fontId="23" fillId="0" borderId="0" xfId="0" applyFont="1"/>
    <xf numFmtId="0" fontId="24" fillId="0" borderId="1" xfId="0" applyFont="1" applyBorder="1" applyAlignment="1">
      <alignment horizontal="center"/>
    </xf>
    <xf numFmtId="0" fontId="24" fillId="0" borderId="1" xfId="0" applyFont="1" applyBorder="1" applyAlignment="1">
      <alignment horizontal="center" vertical="center"/>
    </xf>
    <xf numFmtId="0" fontId="25" fillId="0" borderId="0" xfId="0" applyFont="1" applyAlignment="1">
      <alignment vertical="center"/>
    </xf>
    <xf numFmtId="0" fontId="26" fillId="0" borderId="0" xfId="0" applyFont="1" applyAlignment="1">
      <alignment vertical="center"/>
    </xf>
    <xf numFmtId="0" fontId="16" fillId="0" borderId="1" xfId="0" applyFont="1" applyBorder="1" applyAlignment="1">
      <alignment horizontal="center" vertical="center" wrapText="1"/>
    </xf>
    <xf numFmtId="0" fontId="16" fillId="0" borderId="0" xfId="2" applyFont="1"/>
    <xf numFmtId="0" fontId="16" fillId="0" borderId="0" xfId="2" applyFont="1" applyAlignment="1">
      <alignment horizontal="center"/>
    </xf>
    <xf numFmtId="0" fontId="10" fillId="0" borderId="0" xfId="0" applyFont="1" applyAlignment="1">
      <alignment vertical="center"/>
    </xf>
    <xf numFmtId="0" fontId="29" fillId="0" borderId="0" xfId="0" applyFont="1" applyAlignment="1">
      <alignment vertical="center"/>
    </xf>
    <xf numFmtId="0" fontId="30" fillId="0" borderId="12" xfId="0" applyFont="1" applyBorder="1" applyAlignment="1">
      <alignment horizontal="center" vertical="center"/>
    </xf>
    <xf numFmtId="0" fontId="33" fillId="0" borderId="1" xfId="0" applyFont="1" applyBorder="1" applyAlignment="1">
      <alignment horizontal="center" vertical="center"/>
    </xf>
    <xf numFmtId="0" fontId="6" fillId="0" borderId="1" xfId="0" applyFont="1" applyBorder="1" applyAlignment="1">
      <alignment horizontal="left" vertical="center" wrapText="1"/>
    </xf>
    <xf numFmtId="3" fontId="6" fillId="0" borderId="1" xfId="0" applyNumberFormat="1" applyFont="1" applyBorder="1" applyAlignment="1">
      <alignment horizontal="center" vertical="center"/>
    </xf>
    <xf numFmtId="0" fontId="34" fillId="0" borderId="0" xfId="0" applyFont="1" applyAlignment="1">
      <alignment vertical="center"/>
    </xf>
    <xf numFmtId="0" fontId="36" fillId="0" borderId="1" xfId="0" applyFont="1" applyBorder="1" applyAlignment="1">
      <alignment horizontal="center" vertical="center"/>
    </xf>
    <xf numFmtId="0" fontId="16" fillId="0" borderId="1" xfId="0" applyFont="1" applyBorder="1" applyAlignment="1">
      <alignment horizontal="left" vertical="center"/>
    </xf>
    <xf numFmtId="0" fontId="40" fillId="0" borderId="1" xfId="0" applyFont="1" applyBorder="1" applyAlignment="1">
      <alignment horizontal="center" vertical="center" wrapText="1"/>
    </xf>
    <xf numFmtId="0" fontId="42" fillId="0" borderId="0" xfId="0" applyFont="1"/>
    <xf numFmtId="0" fontId="19" fillId="0" borderId="0" xfId="0" applyFont="1" applyFill="1"/>
    <xf numFmtId="0" fontId="37" fillId="0" borderId="1" xfId="0" applyFont="1" applyFill="1" applyBorder="1" applyAlignment="1">
      <alignment horizontal="center" vertical="center" wrapText="1"/>
    </xf>
    <xf numFmtId="0" fontId="43" fillId="0" borderId="0" xfId="0" applyFont="1" applyFill="1"/>
    <xf numFmtId="0" fontId="22" fillId="0" borderId="0" xfId="0" applyFont="1" applyFill="1"/>
    <xf numFmtId="0" fontId="22" fillId="0" borderId="0" xfId="0" applyFont="1" applyFill="1" applyAlignment="1">
      <alignment horizontal="center"/>
    </xf>
    <xf numFmtId="0" fontId="20" fillId="0" borderId="0" xfId="0" applyFont="1" applyFill="1"/>
    <xf numFmtId="0" fontId="45" fillId="0" borderId="0" xfId="0" applyFont="1" applyFill="1" applyAlignment="1">
      <alignment horizontal="center" vertical="center"/>
    </xf>
    <xf numFmtId="0" fontId="18" fillId="0" borderId="0" xfId="0" applyFont="1" applyFill="1"/>
    <xf numFmtId="0" fontId="24" fillId="0" borderId="0" xfId="0" applyFont="1" applyFill="1" applyAlignment="1">
      <alignment horizontal="center"/>
    </xf>
    <xf numFmtId="0" fontId="0" fillId="0" borderId="0" xfId="0" applyFill="1"/>
    <xf numFmtId="0" fontId="29" fillId="0" borderId="0" xfId="0" applyFont="1" applyFill="1" applyAlignment="1">
      <alignment vertical="center"/>
    </xf>
    <xf numFmtId="0" fontId="29" fillId="0" borderId="0" xfId="0" applyFont="1" applyFill="1" applyAlignment="1">
      <alignment horizontal="center" vertical="center" wrapText="1"/>
    </xf>
    <xf numFmtId="0" fontId="39"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38" fillId="0" borderId="10" xfId="0" applyFont="1" applyFill="1" applyBorder="1" applyAlignment="1">
      <alignment horizontal="center" vertical="center" wrapText="1"/>
    </xf>
    <xf numFmtId="0" fontId="38" fillId="0" borderId="1" xfId="0" applyFont="1" applyFill="1" applyBorder="1" applyAlignment="1">
      <alignment horizontal="center" vertical="center"/>
    </xf>
    <xf numFmtId="0" fontId="38"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19" fillId="0" borderId="1" xfId="0" applyFont="1" applyFill="1" applyBorder="1" applyAlignment="1">
      <alignment horizontal="justify" vertical="center"/>
    </xf>
    <xf numFmtId="3" fontId="19" fillId="0" borderId="1" xfId="0" applyNumberFormat="1" applyFont="1" applyFill="1" applyBorder="1" applyAlignment="1">
      <alignment horizontal="center" vertical="center"/>
    </xf>
    <xf numFmtId="0" fontId="0" fillId="0" borderId="0" xfId="0" applyFill="1" applyAlignment="1">
      <alignment horizontal="center" wrapText="1"/>
    </xf>
    <xf numFmtId="0" fontId="1" fillId="0" borderId="0" xfId="0" applyFont="1" applyFill="1" applyAlignment="1">
      <alignment vertical="center"/>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3" fillId="0" borderId="0" xfId="0" applyFont="1" applyFill="1" applyAlignment="1">
      <alignment vertical="center"/>
    </xf>
    <xf numFmtId="0" fontId="0" fillId="0" borderId="1" xfId="0" applyFill="1" applyBorder="1"/>
    <xf numFmtId="0" fontId="3" fillId="0" borderId="1" xfId="0" applyFont="1" applyFill="1" applyBorder="1" applyAlignment="1">
      <alignment horizontal="center" vertical="center" wrapText="1"/>
    </xf>
    <xf numFmtId="0" fontId="8" fillId="0" borderId="0" xfId="0" applyFont="1" applyFill="1" applyAlignment="1">
      <alignment vertical="center"/>
    </xf>
    <xf numFmtId="0" fontId="9" fillId="0" borderId="0" xfId="0" applyFont="1" applyFill="1" applyAlignment="1">
      <alignment vertical="center"/>
    </xf>
    <xf numFmtId="0" fontId="2" fillId="0" borderId="0" xfId="0" applyFont="1" applyFill="1" applyAlignment="1">
      <alignment vertical="center" wrapText="1"/>
    </xf>
    <xf numFmtId="0" fontId="2" fillId="0" borderId="0" xfId="0" applyFont="1" applyFill="1" applyAlignment="1">
      <alignment vertical="center"/>
    </xf>
    <xf numFmtId="0" fontId="12"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41"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6" fillId="0" borderId="16" xfId="0" applyFont="1" applyBorder="1" applyAlignment="1">
      <alignment horizontal="left"/>
    </xf>
    <xf numFmtId="3" fontId="6" fillId="0" borderId="16" xfId="0" applyNumberFormat="1" applyFont="1" applyBorder="1" applyAlignment="1">
      <alignment horizontal="right"/>
    </xf>
    <xf numFmtId="0" fontId="6" fillId="0" borderId="17" xfId="0" applyFont="1" applyBorder="1" applyAlignment="1">
      <alignment horizontal="left"/>
    </xf>
    <xf numFmtId="3" fontId="6" fillId="0" borderId="17" xfId="0" applyNumberFormat="1" applyFont="1" applyBorder="1" applyAlignment="1">
      <alignment horizontal="right"/>
    </xf>
    <xf numFmtId="3" fontId="6" fillId="0" borderId="17" xfId="0" applyNumberFormat="1" applyFont="1" applyBorder="1" applyAlignment="1">
      <alignment horizontal="left"/>
    </xf>
    <xf numFmtId="3" fontId="6" fillId="0" borderId="18" xfId="0" applyNumberFormat="1" applyFont="1" applyBorder="1" applyAlignment="1">
      <alignment horizontal="left"/>
    </xf>
    <xf numFmtId="3" fontId="6" fillId="0" borderId="18" xfId="0" applyNumberFormat="1" applyFont="1" applyBorder="1" applyAlignment="1">
      <alignment horizontal="right"/>
    </xf>
    <xf numFmtId="4" fontId="0" fillId="0" borderId="0" xfId="0" applyNumberFormat="1" applyFill="1"/>
    <xf numFmtId="4" fontId="1" fillId="0"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2" fillId="0" borderId="16" xfId="0" applyFont="1" applyFill="1" applyBorder="1" applyAlignment="1">
      <alignment horizontal="center" vertical="center" wrapText="1"/>
    </xf>
    <xf numFmtId="4" fontId="2" fillId="0" borderId="16" xfId="0" applyNumberFormat="1" applyFont="1" applyFill="1" applyBorder="1" applyAlignment="1">
      <alignment horizontal="right" vertical="center" wrapText="1"/>
    </xf>
    <xf numFmtId="0" fontId="2" fillId="0" borderId="17" xfId="0" applyFont="1" applyFill="1" applyBorder="1" applyAlignment="1">
      <alignment horizontal="center" vertical="center" wrapText="1"/>
    </xf>
    <xf numFmtId="4" fontId="2" fillId="0" borderId="17" xfId="0" applyNumberFormat="1" applyFont="1" applyFill="1" applyBorder="1" applyAlignment="1">
      <alignment horizontal="right" vertical="center" wrapText="1"/>
    </xf>
    <xf numFmtId="0" fontId="2" fillId="0" borderId="18" xfId="0" applyFont="1" applyFill="1" applyBorder="1" applyAlignment="1">
      <alignment horizontal="center" vertical="center" wrapText="1"/>
    </xf>
    <xf numFmtId="4" fontId="2" fillId="0" borderId="18" xfId="0" applyNumberFormat="1" applyFont="1" applyFill="1" applyBorder="1" applyAlignment="1">
      <alignment horizontal="right" vertical="center" wrapText="1"/>
    </xf>
    <xf numFmtId="0" fontId="6" fillId="0" borderId="17" xfId="0" applyFont="1" applyBorder="1" applyAlignment="1">
      <alignment horizontal="left" vertical="center"/>
    </xf>
    <xf numFmtId="0" fontId="2" fillId="0" borderId="16" xfId="0" applyFont="1" applyBorder="1" applyAlignment="1">
      <alignment horizontal="center" vertical="center" wrapText="1"/>
    </xf>
    <xf numFmtId="0" fontId="6" fillId="0" borderId="16" xfId="0" applyFont="1" applyBorder="1" applyAlignment="1">
      <alignment horizontal="left" vertical="center"/>
    </xf>
    <xf numFmtId="3" fontId="2" fillId="0" borderId="16" xfId="0" applyNumberFormat="1" applyFont="1" applyBorder="1" applyAlignment="1">
      <alignment vertical="center" wrapText="1"/>
    </xf>
    <xf numFmtId="4" fontId="2" fillId="0" borderId="16" xfId="0" applyNumberFormat="1" applyFont="1" applyBorder="1" applyAlignment="1">
      <alignment vertical="center" wrapText="1"/>
    </xf>
    <xf numFmtId="0" fontId="2" fillId="0" borderId="17" xfId="0" applyFont="1" applyBorder="1" applyAlignment="1">
      <alignment horizontal="center" vertical="center" wrapText="1"/>
    </xf>
    <xf numFmtId="3" fontId="2" fillId="0" borderId="17" xfId="0" applyNumberFormat="1" applyFont="1" applyBorder="1" applyAlignment="1">
      <alignment vertical="center" wrapText="1"/>
    </xf>
    <xf numFmtId="4" fontId="2" fillId="0" borderId="17" xfId="0" applyNumberFormat="1" applyFont="1" applyBorder="1" applyAlignment="1">
      <alignment vertical="center" wrapText="1"/>
    </xf>
    <xf numFmtId="0" fontId="2" fillId="0" borderId="18" xfId="0" applyFont="1" applyBorder="1" applyAlignment="1">
      <alignment horizontal="center" vertical="center" wrapText="1"/>
    </xf>
    <xf numFmtId="0" fontId="6" fillId="0" borderId="18" xfId="0" applyFont="1" applyBorder="1" applyAlignment="1">
      <alignment horizontal="left" vertical="center"/>
    </xf>
    <xf numFmtId="3" fontId="2" fillId="0" borderId="18" xfId="0" applyNumberFormat="1" applyFont="1" applyBorder="1" applyAlignment="1">
      <alignment vertical="center" wrapText="1"/>
    </xf>
    <xf numFmtId="4" fontId="2" fillId="0" borderId="18" xfId="0" applyNumberFormat="1" applyFont="1" applyBorder="1" applyAlignment="1">
      <alignment vertical="center" wrapText="1"/>
    </xf>
    <xf numFmtId="0" fontId="6" fillId="0" borderId="1" xfId="0" applyFont="1" applyFill="1" applyBorder="1" applyAlignment="1">
      <alignment horizontal="left" vertical="center" wrapText="1"/>
    </xf>
    <xf numFmtId="3" fontId="6" fillId="0" borderId="1" xfId="0" applyNumberFormat="1" applyFont="1" applyFill="1" applyBorder="1" applyAlignment="1">
      <alignment horizontal="center" vertical="center"/>
    </xf>
    <xf numFmtId="4" fontId="6" fillId="0" borderId="1" xfId="0" applyNumberFormat="1" applyFont="1" applyFill="1" applyBorder="1" applyAlignment="1">
      <alignment horizontal="center" vertical="center"/>
    </xf>
    <xf numFmtId="1" fontId="6" fillId="0" borderId="1" xfId="0" applyNumberFormat="1" applyFont="1" applyFill="1" applyBorder="1" applyAlignment="1">
      <alignment horizontal="center" vertical="center"/>
    </xf>
    <xf numFmtId="0" fontId="45" fillId="0" borderId="0" xfId="0" applyFont="1" applyFill="1" applyBorder="1" applyAlignment="1">
      <alignment horizontal="center" vertical="center"/>
    </xf>
    <xf numFmtId="4" fontId="6" fillId="0" borderId="1" xfId="0" applyNumberFormat="1" applyFont="1" applyFill="1" applyBorder="1" applyAlignment="1">
      <alignment horizontal="center" vertical="center" wrapText="1"/>
    </xf>
    <xf numFmtId="1"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1" fontId="6" fillId="0" borderId="2" xfId="0" applyNumberFormat="1" applyFont="1" applyFill="1" applyBorder="1" applyAlignment="1">
      <alignment horizontal="center" vertical="center"/>
    </xf>
    <xf numFmtId="3" fontId="6" fillId="0" borderId="2" xfId="0" applyNumberFormat="1" applyFont="1" applyFill="1" applyBorder="1" applyAlignment="1">
      <alignment horizontal="center" vertical="center"/>
    </xf>
    <xf numFmtId="4" fontId="6" fillId="0" borderId="2" xfId="0" applyNumberFormat="1" applyFont="1" applyFill="1" applyBorder="1" applyAlignment="1">
      <alignment horizontal="center" vertical="center"/>
    </xf>
    <xf numFmtId="0" fontId="16" fillId="0" borderId="1" xfId="0" applyFont="1" applyFill="1" applyBorder="1"/>
    <xf numFmtId="3" fontId="16" fillId="0" borderId="1" xfId="0" applyNumberFormat="1" applyFont="1" applyFill="1" applyBorder="1"/>
    <xf numFmtId="4" fontId="16" fillId="0" borderId="1" xfId="0" applyNumberFormat="1" applyFont="1" applyFill="1" applyBorder="1"/>
    <xf numFmtId="1" fontId="16" fillId="0" borderId="1" xfId="0" applyNumberFormat="1" applyFont="1" applyFill="1" applyBorder="1" applyAlignment="1">
      <alignment horizontal="center"/>
    </xf>
    <xf numFmtId="0" fontId="43" fillId="0" borderId="0" xfId="0" applyFont="1" applyFill="1" applyAlignment="1">
      <alignment horizontal="center"/>
    </xf>
    <xf numFmtId="0" fontId="16" fillId="0" borderId="1" xfId="0" applyFont="1" applyFill="1" applyBorder="1" applyAlignment="1">
      <alignment horizontal="center"/>
    </xf>
    <xf numFmtId="0" fontId="18" fillId="0" borderId="0" xfId="0" applyFont="1" applyFill="1" applyAlignment="1">
      <alignment horizontal="center"/>
    </xf>
    <xf numFmtId="0" fontId="6" fillId="0" borderId="2" xfId="0" applyFont="1" applyFill="1" applyBorder="1" applyAlignment="1">
      <alignment horizontal="center" vertical="center"/>
    </xf>
    <xf numFmtId="0" fontId="6" fillId="0" borderId="2" xfId="0" applyFont="1" applyFill="1" applyBorder="1" applyAlignment="1">
      <alignment horizontal="left" vertical="center"/>
    </xf>
    <xf numFmtId="3" fontId="16" fillId="0" borderId="2" xfId="0" applyNumberFormat="1" applyFont="1" applyFill="1" applyBorder="1"/>
    <xf numFmtId="4" fontId="16" fillId="0" borderId="2" xfId="0" applyNumberFormat="1" applyFont="1" applyFill="1" applyBorder="1"/>
    <xf numFmtId="1" fontId="16" fillId="0" borderId="2" xfId="0" applyNumberFormat="1" applyFont="1" applyFill="1" applyBorder="1" applyAlignment="1">
      <alignment horizontal="center"/>
    </xf>
    <xf numFmtId="0" fontId="16" fillId="0" borderId="2" xfId="0" applyFont="1" applyFill="1" applyBorder="1" applyAlignment="1">
      <alignment horizontal="center"/>
    </xf>
    <xf numFmtId="4" fontId="43" fillId="0" borderId="0" xfId="0" applyNumberFormat="1" applyFont="1" applyFill="1"/>
    <xf numFmtId="4" fontId="37" fillId="0" borderId="1" xfId="0" applyNumberFormat="1" applyFont="1" applyFill="1" applyBorder="1" applyAlignment="1">
      <alignment horizontal="center" vertical="center" wrapText="1"/>
    </xf>
    <xf numFmtId="4" fontId="18" fillId="0" borderId="0" xfId="0" applyNumberFormat="1" applyFont="1" applyFill="1"/>
    <xf numFmtId="0" fontId="16" fillId="0" borderId="1" xfId="0" applyFont="1" applyFill="1" applyBorder="1" applyAlignment="1">
      <alignment horizontal="left" vertical="center"/>
    </xf>
    <xf numFmtId="3" fontId="16" fillId="0" borderId="1" xfId="0" applyNumberFormat="1" applyFont="1" applyFill="1" applyBorder="1" applyAlignment="1">
      <alignment horizontal="center" vertical="center"/>
    </xf>
    <xf numFmtId="4" fontId="16" fillId="0" borderId="1" xfId="0" applyNumberFormat="1" applyFont="1" applyFill="1" applyBorder="1" applyAlignment="1">
      <alignment horizontal="center" vertical="center"/>
    </xf>
    <xf numFmtId="1" fontId="16" fillId="0" borderId="1" xfId="0" applyNumberFormat="1" applyFont="1" applyFill="1" applyBorder="1" applyAlignment="1">
      <alignment horizontal="center" vertical="center"/>
    </xf>
    <xf numFmtId="3" fontId="19" fillId="3" borderId="1" xfId="0" applyNumberFormat="1" applyFont="1" applyFill="1" applyBorder="1" applyAlignment="1">
      <alignment horizontal="center" vertical="center"/>
    </xf>
    <xf numFmtId="3" fontId="19" fillId="3" borderId="1" xfId="0" applyNumberFormat="1" applyFont="1" applyFill="1" applyBorder="1" applyAlignment="1">
      <alignment horizontal="center" vertical="center" wrapText="1"/>
    </xf>
    <xf numFmtId="0" fontId="32" fillId="3"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3" fillId="0" borderId="0" xfId="0" applyFont="1" applyFill="1" applyAlignment="1">
      <alignment horizontal="center" vertical="center"/>
    </xf>
    <xf numFmtId="0" fontId="2" fillId="0" borderId="2" xfId="0" applyFont="1" applyFill="1" applyBorder="1" applyAlignment="1">
      <alignment horizontal="center" vertical="center" wrapText="1"/>
    </xf>
    <xf numFmtId="0" fontId="1" fillId="0" borderId="0" xfId="0" applyFont="1" applyFill="1" applyBorder="1" applyAlignment="1">
      <alignment vertical="center"/>
    </xf>
    <xf numFmtId="0" fontId="19" fillId="0" borderId="0" xfId="0" applyFont="1" applyFill="1" applyBorder="1"/>
    <xf numFmtId="0" fontId="1" fillId="0" borderId="0" xfId="0" applyFont="1" applyFill="1" applyBorder="1" applyAlignment="1">
      <alignment horizontal="center" vertical="center"/>
    </xf>
    <xf numFmtId="3" fontId="6" fillId="0" borderId="1" xfId="0" applyNumberFormat="1" applyFont="1" applyFill="1" applyBorder="1" applyAlignment="1">
      <alignment horizontal="center" vertical="center" wrapText="1"/>
    </xf>
    <xf numFmtId="0" fontId="36" fillId="0" borderId="0" xfId="0" applyFont="1" applyFill="1" applyAlignment="1"/>
    <xf numFmtId="0" fontId="6" fillId="0" borderId="2" xfId="0" applyFont="1" applyFill="1" applyBorder="1" applyAlignment="1">
      <alignment horizontal="center" vertical="center"/>
    </xf>
    <xf numFmtId="0" fontId="1" fillId="0" borderId="0" xfId="0" applyFont="1" applyFill="1" applyAlignment="1">
      <alignment horizontal="center" vertical="center"/>
    </xf>
    <xf numFmtId="0" fontId="3"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9" xfId="0" applyFont="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center" vertical="center"/>
    </xf>
    <xf numFmtId="0" fontId="1"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3" xfId="0" applyFont="1" applyBorder="1" applyAlignment="1">
      <alignment horizontal="center" vertical="center" wrapText="1"/>
    </xf>
    <xf numFmtId="1" fontId="16" fillId="0" borderId="2" xfId="0" applyNumberFormat="1" applyFont="1" applyFill="1" applyBorder="1" applyAlignment="1">
      <alignment horizontal="center" vertical="center" wrapText="1"/>
    </xf>
    <xf numFmtId="1" fontId="16" fillId="0" borderId="10" xfId="0" applyNumberFormat="1" applyFont="1" applyFill="1" applyBorder="1" applyAlignment="1">
      <alignment horizontal="center" vertical="center" wrapText="1"/>
    </xf>
    <xf numFmtId="1" fontId="16" fillId="0" borderId="3" xfId="0" applyNumberFormat="1" applyFont="1" applyFill="1" applyBorder="1" applyAlignment="1">
      <alignment horizontal="center" vertical="center" wrapText="1"/>
    </xf>
    <xf numFmtId="1" fontId="16" fillId="0" borderId="2" xfId="0" applyNumberFormat="1" applyFont="1" applyFill="1" applyBorder="1" applyAlignment="1">
      <alignment horizontal="center" vertical="center"/>
    </xf>
    <xf numFmtId="1" fontId="16" fillId="0" borderId="10" xfId="0" applyNumberFormat="1" applyFont="1" applyFill="1" applyBorder="1" applyAlignment="1">
      <alignment horizontal="center" vertical="center"/>
    </xf>
    <xf numFmtId="1" fontId="16" fillId="0" borderId="3" xfId="0" applyNumberFormat="1" applyFont="1" applyFill="1" applyBorder="1" applyAlignment="1">
      <alignment horizontal="center" vertical="center"/>
    </xf>
    <xf numFmtId="1" fontId="43" fillId="0" borderId="2" xfId="0" applyNumberFormat="1" applyFont="1" applyFill="1" applyBorder="1" applyAlignment="1">
      <alignment horizontal="center" vertical="center"/>
    </xf>
    <xf numFmtId="1" fontId="43" fillId="0" borderId="10" xfId="0" applyNumberFormat="1" applyFont="1" applyFill="1" applyBorder="1" applyAlignment="1">
      <alignment horizontal="center" vertical="center"/>
    </xf>
    <xf numFmtId="1" fontId="43" fillId="0" borderId="3" xfId="0" applyNumberFormat="1" applyFont="1" applyFill="1" applyBorder="1" applyAlignment="1">
      <alignment horizontal="center" vertical="center"/>
    </xf>
    <xf numFmtId="0" fontId="18" fillId="0" borderId="0" xfId="0" applyFont="1" applyFill="1" applyAlignment="1">
      <alignment horizontal="center" vertical="center" wrapText="1"/>
    </xf>
    <xf numFmtId="0" fontId="44" fillId="0" borderId="0" xfId="0" applyFont="1" applyFill="1" applyAlignment="1">
      <alignment horizontal="center" vertical="center"/>
    </xf>
    <xf numFmtId="0" fontId="36" fillId="0" borderId="1" xfId="0" applyFont="1" applyFill="1" applyBorder="1" applyAlignment="1">
      <alignment horizontal="center" vertical="center" wrapText="1"/>
    </xf>
    <xf numFmtId="0" fontId="36" fillId="0" borderId="2" xfId="2" applyFont="1" applyFill="1" applyBorder="1" applyAlignment="1">
      <alignment horizontal="center" vertical="center" wrapText="1"/>
    </xf>
    <xf numFmtId="0" fontId="36" fillId="0" borderId="10" xfId="2" applyFont="1" applyFill="1" applyBorder="1" applyAlignment="1">
      <alignment horizontal="center" vertical="center" wrapText="1"/>
    </xf>
    <xf numFmtId="0" fontId="36" fillId="0" borderId="3" xfId="2" applyFont="1" applyFill="1" applyBorder="1" applyAlignment="1">
      <alignment horizontal="center" vertical="center" wrapText="1"/>
    </xf>
    <xf numFmtId="0" fontId="36" fillId="0" borderId="2" xfId="0" applyFont="1" applyFill="1" applyBorder="1" applyAlignment="1">
      <alignment horizontal="center" vertical="center" wrapText="1"/>
    </xf>
    <xf numFmtId="0" fontId="36" fillId="0" borderId="3"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1" fontId="16" fillId="0" borderId="1" xfId="0" applyNumberFormat="1" applyFont="1" applyFill="1" applyBorder="1" applyAlignment="1">
      <alignment horizontal="center" vertical="center"/>
    </xf>
    <xf numFmtId="3" fontId="16" fillId="0" borderId="2" xfId="2" applyNumberFormat="1" applyFont="1" applyFill="1" applyBorder="1" applyAlignment="1">
      <alignment horizontal="center" vertical="center" wrapText="1"/>
    </xf>
    <xf numFmtId="3" fontId="16" fillId="0" borderId="10" xfId="2" applyNumberFormat="1" applyFont="1" applyFill="1" applyBorder="1" applyAlignment="1">
      <alignment horizontal="center" vertical="center" wrapText="1"/>
    </xf>
    <xf numFmtId="3" fontId="16" fillId="0" borderId="3" xfId="2" applyNumberFormat="1" applyFont="1" applyFill="1" applyBorder="1" applyAlignment="1">
      <alignment horizontal="center" vertical="center" wrapText="1"/>
    </xf>
    <xf numFmtId="3" fontId="6" fillId="0" borderId="2" xfId="0" applyNumberFormat="1" applyFont="1" applyFill="1" applyBorder="1" applyAlignment="1">
      <alignment horizontal="center" vertical="center" wrapText="1"/>
    </xf>
    <xf numFmtId="3" fontId="6" fillId="0" borderId="10" xfId="0" applyNumberFormat="1" applyFont="1" applyFill="1" applyBorder="1" applyAlignment="1">
      <alignment horizontal="center" vertical="center" wrapText="1"/>
    </xf>
    <xf numFmtId="3" fontId="6" fillId="0" borderId="3" xfId="0" applyNumberFormat="1" applyFont="1" applyFill="1" applyBorder="1" applyAlignment="1">
      <alignment horizontal="center" vertical="center" wrapText="1"/>
    </xf>
    <xf numFmtId="4" fontId="6" fillId="0" borderId="2" xfId="0" applyNumberFormat="1" applyFont="1" applyFill="1" applyBorder="1" applyAlignment="1">
      <alignment horizontal="center" vertical="center"/>
    </xf>
    <xf numFmtId="4" fontId="6" fillId="0" borderId="3" xfId="0" applyNumberFormat="1" applyFont="1" applyFill="1" applyBorder="1" applyAlignment="1">
      <alignment horizontal="center" vertical="center"/>
    </xf>
    <xf numFmtId="3" fontId="6" fillId="0" borderId="2" xfId="0" applyNumberFormat="1" applyFont="1" applyFill="1" applyBorder="1" applyAlignment="1">
      <alignment horizontal="center" vertical="center"/>
    </xf>
    <xf numFmtId="3" fontId="6" fillId="0" borderId="3" xfId="0" applyNumberFormat="1" applyFont="1" applyFill="1" applyBorder="1" applyAlignment="1">
      <alignment horizontal="center" vertical="center"/>
    </xf>
    <xf numFmtId="4" fontId="16" fillId="0" borderId="2" xfId="2" applyNumberFormat="1" applyFont="1" applyFill="1" applyBorder="1" applyAlignment="1">
      <alignment horizontal="center" vertical="center" wrapText="1"/>
    </xf>
    <xf numFmtId="4" fontId="16" fillId="0" borderId="3" xfId="2" applyNumberFormat="1" applyFont="1" applyFill="1" applyBorder="1" applyAlignment="1">
      <alignment horizontal="center" vertical="center" wrapText="1"/>
    </xf>
    <xf numFmtId="0" fontId="45" fillId="0" borderId="14" xfId="0" applyFont="1" applyFill="1" applyBorder="1" applyAlignment="1">
      <alignment horizontal="center" vertical="center"/>
    </xf>
    <xf numFmtId="0" fontId="45" fillId="0" borderId="0" xfId="0" applyFont="1" applyFill="1" applyAlignment="1">
      <alignment horizontal="center" vertical="center"/>
    </xf>
    <xf numFmtId="0" fontId="16" fillId="0" borderId="2" xfId="0" applyFont="1" applyFill="1" applyBorder="1" applyAlignment="1">
      <alignment horizontal="center" vertical="center" wrapText="1"/>
    </xf>
    <xf numFmtId="0" fontId="16" fillId="0" borderId="10" xfId="0" applyFont="1" applyFill="1" applyBorder="1" applyAlignment="1">
      <alignment horizontal="center" vertical="center" wrapText="1"/>
    </xf>
    <xf numFmtId="4" fontId="36" fillId="0" borderId="2" xfId="0" applyNumberFormat="1" applyFont="1" applyFill="1" applyBorder="1" applyAlignment="1">
      <alignment horizontal="center" vertical="center" wrapText="1"/>
    </xf>
    <xf numFmtId="4" fontId="36" fillId="0" borderId="3" xfId="0" applyNumberFormat="1" applyFont="1" applyFill="1" applyBorder="1" applyAlignment="1">
      <alignment horizontal="center" vertical="center" wrapText="1"/>
    </xf>
    <xf numFmtId="4" fontId="16" fillId="0" borderId="2" xfId="0" applyNumberFormat="1" applyFont="1" applyFill="1" applyBorder="1" applyAlignment="1">
      <alignment horizontal="center" vertical="center"/>
    </xf>
    <xf numFmtId="4" fontId="16" fillId="0" borderId="3" xfId="0" applyNumberFormat="1" applyFont="1" applyFill="1" applyBorder="1" applyAlignment="1">
      <alignment horizontal="center" vertical="center"/>
    </xf>
    <xf numFmtId="4" fontId="16" fillId="0" borderId="10" xfId="0" applyNumberFormat="1" applyFont="1" applyFill="1" applyBorder="1" applyAlignment="1">
      <alignment horizontal="center" vertical="center"/>
    </xf>
    <xf numFmtId="2" fontId="16" fillId="0" borderId="2" xfId="0" applyNumberFormat="1" applyFont="1" applyFill="1" applyBorder="1" applyAlignment="1">
      <alignment horizontal="center" vertical="center" wrapText="1"/>
    </xf>
    <xf numFmtId="2" fontId="16" fillId="0" borderId="10" xfId="0" applyNumberFormat="1" applyFont="1" applyFill="1" applyBorder="1" applyAlignment="1">
      <alignment horizontal="center" vertical="center" wrapText="1"/>
    </xf>
    <xf numFmtId="2" fontId="16" fillId="0" borderId="3" xfId="0" applyNumberFormat="1" applyFont="1" applyFill="1" applyBorder="1" applyAlignment="1">
      <alignment horizontal="center" vertical="center" wrapText="1"/>
    </xf>
    <xf numFmtId="3" fontId="16" fillId="0" borderId="2" xfId="0" applyNumberFormat="1" applyFont="1" applyFill="1" applyBorder="1" applyAlignment="1">
      <alignment horizontal="center" vertical="center"/>
    </xf>
    <xf numFmtId="0" fontId="16" fillId="0" borderId="10"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2" xfId="0" applyFont="1" applyFill="1" applyBorder="1" applyAlignment="1">
      <alignment horizontal="center" vertical="center"/>
    </xf>
    <xf numFmtId="4" fontId="16" fillId="0" borderId="10" xfId="2" applyNumberFormat="1" applyFont="1" applyFill="1" applyBorder="1" applyAlignment="1">
      <alignment horizontal="center" vertical="center" wrapText="1"/>
    </xf>
    <xf numFmtId="3" fontId="16" fillId="0" borderId="10" xfId="0" applyNumberFormat="1" applyFont="1" applyFill="1" applyBorder="1" applyAlignment="1">
      <alignment horizontal="center" vertical="center"/>
    </xf>
    <xf numFmtId="3" fontId="16" fillId="0" borderId="3" xfId="0" applyNumberFormat="1" applyFont="1" applyFill="1" applyBorder="1" applyAlignment="1">
      <alignment horizontal="center" vertical="center"/>
    </xf>
    <xf numFmtId="0" fontId="16" fillId="0" borderId="3"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3" xfId="0" applyFont="1" applyFill="1" applyBorder="1" applyAlignment="1">
      <alignment horizontal="center" vertical="center"/>
    </xf>
    <xf numFmtId="4" fontId="43" fillId="0" borderId="2" xfId="0" applyNumberFormat="1" applyFont="1" applyFill="1" applyBorder="1" applyAlignment="1">
      <alignment horizontal="center" vertical="center"/>
    </xf>
    <xf numFmtId="0" fontId="43" fillId="0" borderId="10" xfId="0" applyFont="1" applyFill="1" applyBorder="1" applyAlignment="1">
      <alignment horizontal="center" vertical="center"/>
    </xf>
    <xf numFmtId="0" fontId="43" fillId="0" borderId="3" xfId="0" applyFont="1" applyFill="1" applyBorder="1" applyAlignment="1">
      <alignment horizontal="center" vertical="center"/>
    </xf>
    <xf numFmtId="4" fontId="43" fillId="0" borderId="10" xfId="0" applyNumberFormat="1" applyFont="1" applyFill="1" applyBorder="1" applyAlignment="1">
      <alignment horizontal="center" vertical="center"/>
    </xf>
    <xf numFmtId="4" fontId="43" fillId="0" borderId="3" xfId="0" applyNumberFormat="1" applyFont="1" applyFill="1" applyBorder="1" applyAlignment="1">
      <alignment horizontal="center" vertical="center"/>
    </xf>
    <xf numFmtId="3" fontId="43" fillId="0" borderId="2" xfId="0" applyNumberFormat="1" applyFont="1" applyFill="1" applyBorder="1" applyAlignment="1">
      <alignment horizontal="center" vertical="center"/>
    </xf>
    <xf numFmtId="0" fontId="43" fillId="0" borderId="2" xfId="0" applyFont="1" applyFill="1" applyBorder="1" applyAlignment="1">
      <alignment horizontal="center" vertical="center" wrapText="1"/>
    </xf>
    <xf numFmtId="0" fontId="43" fillId="0" borderId="10" xfId="0" applyFont="1" applyFill="1" applyBorder="1" applyAlignment="1">
      <alignment horizontal="center" vertical="center" wrapText="1"/>
    </xf>
    <xf numFmtId="0" fontId="43" fillId="0" borderId="3" xfId="0" applyFont="1" applyFill="1" applyBorder="1" applyAlignment="1">
      <alignment horizontal="center" vertical="center" wrapText="1"/>
    </xf>
    <xf numFmtId="0" fontId="43" fillId="0" borderId="2" xfId="0" applyFont="1" applyFill="1" applyBorder="1" applyAlignment="1">
      <alignment horizontal="center" vertical="center"/>
    </xf>
    <xf numFmtId="0" fontId="36" fillId="0" borderId="0" xfId="0" applyFont="1" applyFill="1" applyAlignment="1">
      <alignment horizontal="center" wrapText="1"/>
    </xf>
    <xf numFmtId="0" fontId="42" fillId="0" borderId="4" xfId="0" applyFont="1" applyFill="1" applyBorder="1" applyAlignment="1">
      <alignment horizontal="center"/>
    </xf>
    <xf numFmtId="0" fontId="42" fillId="0" borderId="5" xfId="0" applyFont="1" applyFill="1" applyBorder="1" applyAlignment="1">
      <alignment horizontal="center"/>
    </xf>
    <xf numFmtId="0" fontId="42" fillId="0" borderId="9" xfId="0" applyFont="1" applyFill="1" applyBorder="1" applyAlignment="1">
      <alignment horizontal="center"/>
    </xf>
    <xf numFmtId="0" fontId="24" fillId="0" borderId="2"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0" xfId="0" applyFont="1" applyFill="1" applyAlignment="1">
      <alignment horizontal="center" wrapText="1"/>
    </xf>
    <xf numFmtId="0" fontId="24" fillId="0" borderId="0" xfId="0" applyFont="1" applyFill="1" applyAlignment="1">
      <alignment horizontal="center"/>
    </xf>
    <xf numFmtId="0" fontId="10" fillId="0" borderId="0" xfId="0" applyFont="1" applyFill="1" applyAlignment="1">
      <alignment horizontal="center" vertical="center" wrapText="1"/>
    </xf>
    <xf numFmtId="0" fontId="24" fillId="0" borderId="1" xfId="0" applyFont="1" applyFill="1" applyBorder="1" applyAlignment="1">
      <alignment horizontal="center" vertical="center"/>
    </xf>
    <xf numFmtId="0" fontId="24" fillId="0" borderId="1"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24" fillId="0" borderId="15" xfId="0" applyFont="1" applyFill="1" applyBorder="1" applyAlignment="1">
      <alignment horizontal="center" vertical="center" wrapText="1"/>
    </xf>
    <xf numFmtId="0" fontId="7" fillId="0" borderId="0" xfId="0" applyFont="1" applyFill="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3" xfId="0" applyFont="1" applyBorder="1" applyAlignment="1">
      <alignment horizontal="center" vertical="center" wrapText="1"/>
    </xf>
    <xf numFmtId="0" fontId="10" fillId="2" borderId="0" xfId="0" applyFont="1" applyFill="1" applyAlignment="1">
      <alignment horizontal="center" vertical="center" wrapText="1"/>
    </xf>
    <xf numFmtId="0" fontId="18" fillId="0" borderId="0" xfId="0" applyFont="1" applyAlignment="1">
      <alignment horizontal="center" vertical="center" wrapText="1"/>
    </xf>
    <xf numFmtId="0" fontId="20" fillId="2" borderId="12" xfId="0" applyFont="1" applyFill="1" applyBorder="1" applyAlignment="1">
      <alignment horizontal="center" vertical="top" wrapText="1"/>
    </xf>
    <xf numFmtId="0" fontId="21" fillId="0" borderId="1" xfId="0" applyFont="1" applyBorder="1" applyAlignment="1">
      <alignment horizontal="center" vertical="center"/>
    </xf>
    <xf numFmtId="0" fontId="20" fillId="2" borderId="12" xfId="0" applyFont="1" applyFill="1" applyBorder="1" applyAlignment="1">
      <alignment horizontal="center" vertical="center" wrapText="1"/>
    </xf>
    <xf numFmtId="0" fontId="21" fillId="0" borderId="1" xfId="0" applyFont="1" applyBorder="1" applyAlignment="1">
      <alignment horizontal="left"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3" xfId="0" applyFont="1" applyBorder="1" applyAlignment="1">
      <alignment horizontal="center" vertical="center" wrapText="1"/>
    </xf>
    <xf numFmtId="0" fontId="28" fillId="0" borderId="0" xfId="0" applyFont="1" applyAlignment="1">
      <alignment horizontal="center" vertical="center" wrapText="1"/>
    </xf>
    <xf numFmtId="0" fontId="28" fillId="0" borderId="0" xfId="0" applyFont="1" applyAlignment="1">
      <alignment horizontal="center" vertical="center"/>
    </xf>
    <xf numFmtId="0" fontId="30" fillId="0" borderId="0" xfId="0" applyFont="1" applyAlignment="1">
      <alignment horizontal="center" vertical="center"/>
    </xf>
    <xf numFmtId="0" fontId="31" fillId="0" borderId="1" xfId="0" applyFont="1" applyBorder="1" applyAlignment="1">
      <alignment horizontal="center" vertical="center"/>
    </xf>
    <xf numFmtId="0" fontId="31" fillId="0" borderId="1"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3" xfId="0" applyFont="1" applyBorder="1" applyAlignment="1">
      <alignment horizontal="center" vertical="center" wrapText="1"/>
    </xf>
    <xf numFmtId="0" fontId="40" fillId="0" borderId="1"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3" xfId="0" applyFont="1" applyBorder="1" applyAlignment="1">
      <alignment horizontal="center" vertical="center" wrapText="1"/>
    </xf>
    <xf numFmtId="0" fontId="42" fillId="0" borderId="0" xfId="0" applyFont="1" applyFill="1" applyBorder="1" applyAlignment="1">
      <alignment horizontal="center"/>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 fillId="0" borderId="0"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3" fillId="0" borderId="0" xfId="0" applyFont="1" applyFill="1" applyAlignment="1">
      <alignment horizontal="center" vertical="top"/>
    </xf>
    <xf numFmtId="0" fontId="1" fillId="0" borderId="5"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cellXfs>
  <cellStyles count="7">
    <cellStyle name="Normal" xfId="0" builtinId="0"/>
    <cellStyle name="Normal 2" xfId="1"/>
    <cellStyle name="Normal 2 2" xfId="2"/>
    <cellStyle name="Normal 3" xfId="3"/>
    <cellStyle name="Normal 3 2" xfId="4"/>
    <cellStyle name="Normal 3 3" xfId="5"/>
    <cellStyle name="Normal 3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405848</xdr:colOff>
      <xdr:row>0</xdr:row>
      <xdr:rowOff>265043</xdr:rowOff>
    </xdr:from>
    <xdr:to>
      <xdr:col>2</xdr:col>
      <xdr:colOff>24848</xdr:colOff>
      <xdr:row>0</xdr:row>
      <xdr:rowOff>265043</xdr:rowOff>
    </xdr:to>
    <xdr:cxnSp macro="">
      <xdr:nvCxnSpPr>
        <xdr:cNvPr id="3" name="Straight Connector 2"/>
        <xdr:cNvCxnSpPr/>
      </xdr:nvCxnSpPr>
      <xdr:spPr>
        <a:xfrm>
          <a:off x="786848" y="265043"/>
          <a:ext cx="101876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728868</xdr:colOff>
      <xdr:row>4</xdr:row>
      <xdr:rowOff>41413</xdr:rowOff>
    </xdr:from>
    <xdr:to>
      <xdr:col>5</xdr:col>
      <xdr:colOff>157368</xdr:colOff>
      <xdr:row>4</xdr:row>
      <xdr:rowOff>41413</xdr:rowOff>
    </xdr:to>
    <xdr:cxnSp macro="">
      <xdr:nvCxnSpPr>
        <xdr:cNvPr id="5" name="Straight Connector 4"/>
        <xdr:cNvCxnSpPr/>
      </xdr:nvCxnSpPr>
      <xdr:spPr>
        <a:xfrm>
          <a:off x="3412433" y="952500"/>
          <a:ext cx="104360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416036</xdr:colOff>
      <xdr:row>1</xdr:row>
      <xdr:rowOff>43794</xdr:rowOff>
    </xdr:from>
    <xdr:to>
      <xdr:col>1</xdr:col>
      <xdr:colOff>843020</xdr:colOff>
      <xdr:row>1</xdr:row>
      <xdr:rowOff>43794</xdr:rowOff>
    </xdr:to>
    <xdr:cxnSp macro="">
      <xdr:nvCxnSpPr>
        <xdr:cNvPr id="3" name="Straight Connector 2"/>
        <xdr:cNvCxnSpPr/>
      </xdr:nvCxnSpPr>
      <xdr:spPr>
        <a:xfrm>
          <a:off x="416036" y="240863"/>
          <a:ext cx="104008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1510863</xdr:colOff>
      <xdr:row>4</xdr:row>
      <xdr:rowOff>54741</xdr:rowOff>
    </xdr:from>
    <xdr:to>
      <xdr:col>4</xdr:col>
      <xdr:colOff>383190</xdr:colOff>
      <xdr:row>4</xdr:row>
      <xdr:rowOff>54741</xdr:rowOff>
    </xdr:to>
    <xdr:cxnSp macro="">
      <xdr:nvCxnSpPr>
        <xdr:cNvPr id="5" name="Straight Connector 4"/>
        <xdr:cNvCxnSpPr/>
      </xdr:nvCxnSpPr>
      <xdr:spPr>
        <a:xfrm>
          <a:off x="2123966" y="843017"/>
          <a:ext cx="206922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1467970</xdr:colOff>
      <xdr:row>1</xdr:row>
      <xdr:rowOff>44824</xdr:rowOff>
    </xdr:from>
    <xdr:to>
      <xdr:col>1</xdr:col>
      <xdr:colOff>2274793</xdr:colOff>
      <xdr:row>1</xdr:row>
      <xdr:rowOff>44824</xdr:rowOff>
    </xdr:to>
    <xdr:cxnSp macro="">
      <xdr:nvCxnSpPr>
        <xdr:cNvPr id="4" name="Straight Connector 3"/>
        <xdr:cNvCxnSpPr/>
      </xdr:nvCxnSpPr>
      <xdr:spPr>
        <a:xfrm>
          <a:off x="1882588" y="459442"/>
          <a:ext cx="80682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986117</xdr:colOff>
      <xdr:row>3</xdr:row>
      <xdr:rowOff>11206</xdr:rowOff>
    </xdr:from>
    <xdr:to>
      <xdr:col>8</xdr:col>
      <xdr:colOff>649941</xdr:colOff>
      <xdr:row>3</xdr:row>
      <xdr:rowOff>11206</xdr:rowOff>
    </xdr:to>
    <xdr:cxnSp macro="">
      <xdr:nvCxnSpPr>
        <xdr:cNvPr id="6" name="Straight Connector 5"/>
        <xdr:cNvCxnSpPr/>
      </xdr:nvCxnSpPr>
      <xdr:spPr>
        <a:xfrm>
          <a:off x="7900146" y="1210235"/>
          <a:ext cx="149038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664508</xdr:colOff>
      <xdr:row>1</xdr:row>
      <xdr:rowOff>60511</xdr:rowOff>
    </xdr:from>
    <xdr:to>
      <xdr:col>2</xdr:col>
      <xdr:colOff>635373</xdr:colOff>
      <xdr:row>1</xdr:row>
      <xdr:rowOff>60511</xdr:rowOff>
    </xdr:to>
    <xdr:cxnSp macro="">
      <xdr:nvCxnSpPr>
        <xdr:cNvPr id="2" name="Straight Connector 1">
          <a:extLst>
            <a:ext uri="{FF2B5EF4-FFF2-40B4-BE49-F238E27FC236}">
              <a16:creationId xmlns:a16="http://schemas.microsoft.com/office/drawing/2014/main" id="{0D398543-008C-FBF2-3330-8C11CE192478}"/>
            </a:ext>
          </a:extLst>
        </xdr:cNvPr>
        <xdr:cNvCxnSpPr/>
      </xdr:nvCxnSpPr>
      <xdr:spPr>
        <a:xfrm>
          <a:off x="989479" y="463923"/>
          <a:ext cx="90095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952500</xdr:colOff>
      <xdr:row>3</xdr:row>
      <xdr:rowOff>22412</xdr:rowOff>
    </xdr:from>
    <xdr:to>
      <xdr:col>8</xdr:col>
      <xdr:colOff>459442</xdr:colOff>
      <xdr:row>3</xdr:row>
      <xdr:rowOff>22412</xdr:rowOff>
    </xdr:to>
    <xdr:cxnSp macro="">
      <xdr:nvCxnSpPr>
        <xdr:cNvPr id="4" name="Straight Connector 3"/>
        <xdr:cNvCxnSpPr/>
      </xdr:nvCxnSpPr>
      <xdr:spPr>
        <a:xfrm>
          <a:off x="4706471" y="1086971"/>
          <a:ext cx="17145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624051</xdr:colOff>
      <xdr:row>0</xdr:row>
      <xdr:rowOff>479534</xdr:rowOff>
    </xdr:from>
    <xdr:to>
      <xdr:col>2</xdr:col>
      <xdr:colOff>78828</xdr:colOff>
      <xdr:row>0</xdr:row>
      <xdr:rowOff>479534</xdr:rowOff>
    </xdr:to>
    <xdr:cxnSp macro="">
      <xdr:nvCxnSpPr>
        <xdr:cNvPr id="2" name="Straight Connector 1">
          <a:extLst>
            <a:ext uri="{FF2B5EF4-FFF2-40B4-BE49-F238E27FC236}">
              <a16:creationId xmlns:a16="http://schemas.microsoft.com/office/drawing/2014/main" id="{E891E5C8-9E3C-44DE-9039-FE29ADB07E79}"/>
            </a:ext>
          </a:extLst>
        </xdr:cNvPr>
        <xdr:cNvCxnSpPr/>
      </xdr:nvCxnSpPr>
      <xdr:spPr>
        <a:xfrm>
          <a:off x="898371" y="479534"/>
          <a:ext cx="43775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7905</xdr:colOff>
      <xdr:row>3</xdr:row>
      <xdr:rowOff>255067</xdr:rowOff>
    </xdr:from>
    <xdr:to>
      <xdr:col>8</xdr:col>
      <xdr:colOff>428070</xdr:colOff>
      <xdr:row>3</xdr:row>
      <xdr:rowOff>255067</xdr:rowOff>
    </xdr:to>
    <xdr:cxnSp macro="">
      <xdr:nvCxnSpPr>
        <xdr:cNvPr id="3" name="Straight Connector 2">
          <a:extLst>
            <a:ext uri="{FF2B5EF4-FFF2-40B4-BE49-F238E27FC236}">
              <a16:creationId xmlns:a16="http://schemas.microsoft.com/office/drawing/2014/main" id="{3C4EE503-DF7F-4D63-8948-992882840F0B}"/>
            </a:ext>
          </a:extLst>
        </xdr:cNvPr>
        <xdr:cNvCxnSpPr/>
      </xdr:nvCxnSpPr>
      <xdr:spPr>
        <a:xfrm>
          <a:off x="4181587" y="1623203"/>
          <a:ext cx="83580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624051</xdr:colOff>
      <xdr:row>0</xdr:row>
      <xdr:rowOff>479534</xdr:rowOff>
    </xdr:from>
    <xdr:to>
      <xdr:col>2</xdr:col>
      <xdr:colOff>78828</xdr:colOff>
      <xdr:row>0</xdr:row>
      <xdr:rowOff>479534</xdr:rowOff>
    </xdr:to>
    <xdr:cxnSp macro="">
      <xdr:nvCxnSpPr>
        <xdr:cNvPr id="2" name="Straight Connector 1">
          <a:extLst>
            <a:ext uri="{FF2B5EF4-FFF2-40B4-BE49-F238E27FC236}">
              <a16:creationId xmlns:a16="http://schemas.microsoft.com/office/drawing/2014/main" id="{FA642B87-64EA-40C8-9CE7-186E2C47992C}"/>
            </a:ext>
          </a:extLst>
        </xdr:cNvPr>
        <xdr:cNvCxnSpPr/>
      </xdr:nvCxnSpPr>
      <xdr:spPr>
        <a:xfrm>
          <a:off x="1248891" y="182354"/>
          <a:ext cx="7961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473955</xdr:colOff>
      <xdr:row>1</xdr:row>
      <xdr:rowOff>577266</xdr:rowOff>
    </xdr:from>
    <xdr:to>
      <xdr:col>8</xdr:col>
      <xdr:colOff>154511</xdr:colOff>
      <xdr:row>1</xdr:row>
      <xdr:rowOff>577266</xdr:rowOff>
    </xdr:to>
    <xdr:cxnSp macro="">
      <xdr:nvCxnSpPr>
        <xdr:cNvPr id="3" name="Straight Connector 2">
          <a:extLst>
            <a:ext uri="{FF2B5EF4-FFF2-40B4-BE49-F238E27FC236}">
              <a16:creationId xmlns:a16="http://schemas.microsoft.com/office/drawing/2014/main" id="{ECA145FD-A41D-4881-A601-4FCAC6734A82}"/>
            </a:ext>
          </a:extLst>
        </xdr:cNvPr>
        <xdr:cNvCxnSpPr/>
      </xdr:nvCxnSpPr>
      <xdr:spPr>
        <a:xfrm>
          <a:off x="4178447" y="1128251"/>
          <a:ext cx="84114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624051</xdr:colOff>
      <xdr:row>0</xdr:row>
      <xdr:rowOff>479534</xdr:rowOff>
    </xdr:from>
    <xdr:to>
      <xdr:col>2</xdr:col>
      <xdr:colOff>78828</xdr:colOff>
      <xdr:row>0</xdr:row>
      <xdr:rowOff>479534</xdr:rowOff>
    </xdr:to>
    <xdr:cxnSp macro="">
      <xdr:nvCxnSpPr>
        <xdr:cNvPr id="2" name="Straight Connector 1">
          <a:extLst>
            <a:ext uri="{FF2B5EF4-FFF2-40B4-BE49-F238E27FC236}">
              <a16:creationId xmlns:a16="http://schemas.microsoft.com/office/drawing/2014/main" id="{3C49380E-E503-4F8F-8FDF-AC4B15A94270}"/>
            </a:ext>
          </a:extLst>
        </xdr:cNvPr>
        <xdr:cNvCxnSpPr/>
      </xdr:nvCxnSpPr>
      <xdr:spPr>
        <a:xfrm>
          <a:off x="890751" y="479534"/>
          <a:ext cx="40727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395909</xdr:colOff>
      <xdr:row>3</xdr:row>
      <xdr:rowOff>29818</xdr:rowOff>
    </xdr:from>
    <xdr:to>
      <xdr:col>13</xdr:col>
      <xdr:colOff>291134</xdr:colOff>
      <xdr:row>3</xdr:row>
      <xdr:rowOff>29818</xdr:rowOff>
    </xdr:to>
    <xdr:cxnSp macro="">
      <xdr:nvCxnSpPr>
        <xdr:cNvPr id="3" name="Straight Connector 2">
          <a:extLst>
            <a:ext uri="{FF2B5EF4-FFF2-40B4-BE49-F238E27FC236}">
              <a16:creationId xmlns:a16="http://schemas.microsoft.com/office/drawing/2014/main" id="{3E995E03-C445-4FA6-AFE1-E7A124A85ED9}"/>
            </a:ext>
          </a:extLst>
        </xdr:cNvPr>
        <xdr:cNvCxnSpPr/>
      </xdr:nvCxnSpPr>
      <xdr:spPr>
        <a:xfrm>
          <a:off x="4672634" y="1525243"/>
          <a:ext cx="17811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942975</xdr:colOff>
      <xdr:row>1</xdr:row>
      <xdr:rowOff>47625</xdr:rowOff>
    </xdr:from>
    <xdr:to>
      <xdr:col>2</xdr:col>
      <xdr:colOff>447675</xdr:colOff>
      <xdr:row>1</xdr:row>
      <xdr:rowOff>47625</xdr:rowOff>
    </xdr:to>
    <xdr:cxnSp macro="">
      <xdr:nvCxnSpPr>
        <xdr:cNvPr id="3" name="Straight Connector 2"/>
        <xdr:cNvCxnSpPr/>
      </xdr:nvCxnSpPr>
      <xdr:spPr>
        <a:xfrm>
          <a:off x="1333500" y="247650"/>
          <a:ext cx="12287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123825</xdr:colOff>
      <xdr:row>6</xdr:row>
      <xdr:rowOff>47625</xdr:rowOff>
    </xdr:from>
    <xdr:to>
      <xdr:col>12</xdr:col>
      <xdr:colOff>142875</xdr:colOff>
      <xdr:row>6</xdr:row>
      <xdr:rowOff>47625</xdr:rowOff>
    </xdr:to>
    <xdr:cxnSp macro="">
      <xdr:nvCxnSpPr>
        <xdr:cNvPr id="5" name="Straight Connector 4"/>
        <xdr:cNvCxnSpPr/>
      </xdr:nvCxnSpPr>
      <xdr:spPr>
        <a:xfrm>
          <a:off x="6696075" y="1247775"/>
          <a:ext cx="17811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7"/>
  <sheetViews>
    <sheetView topLeftCell="A5" zoomScale="115" zoomScaleNormal="115" workbookViewId="0">
      <selection activeCell="M20" sqref="M20"/>
    </sheetView>
  </sheetViews>
  <sheetFormatPr defaultColWidth="8.85546875" defaultRowHeight="15" x14ac:dyDescent="0.25"/>
  <cols>
    <col min="1" max="1" width="5.7109375" style="49" customWidth="1"/>
    <col min="2" max="2" width="21" style="49" customWidth="1"/>
    <col min="3" max="3" width="13.5703125" style="49" customWidth="1"/>
    <col min="4" max="4" width="13.5703125" style="89" customWidth="1"/>
    <col min="5" max="5" width="10.7109375" style="49" customWidth="1"/>
    <col min="6" max="6" width="13.7109375" style="49" customWidth="1"/>
    <col min="7" max="8" width="11.42578125" style="49" customWidth="1"/>
    <col min="9" max="16384" width="8.85546875" style="49"/>
  </cols>
  <sheetData>
    <row r="1" spans="1:11" ht="25.15" customHeight="1" x14ac:dyDescent="0.25">
      <c r="A1" s="158" t="s">
        <v>125</v>
      </c>
      <c r="B1" s="158"/>
      <c r="C1" s="158"/>
    </row>
    <row r="2" spans="1:11" ht="15.75" x14ac:dyDescent="0.25">
      <c r="A2" s="156" t="s">
        <v>194</v>
      </c>
      <c r="B2" s="156"/>
      <c r="C2" s="156"/>
      <c r="D2" s="156"/>
      <c r="E2" s="156"/>
      <c r="F2" s="156"/>
      <c r="G2" s="156"/>
      <c r="H2" s="156"/>
      <c r="I2" s="156"/>
      <c r="J2" s="156"/>
      <c r="K2" s="61"/>
    </row>
    <row r="3" spans="1:11" ht="15.75" x14ac:dyDescent="0.25">
      <c r="A3" s="156" t="s">
        <v>193</v>
      </c>
      <c r="B3" s="156"/>
      <c r="C3" s="156"/>
      <c r="D3" s="156"/>
      <c r="E3" s="156"/>
      <c r="F3" s="156"/>
      <c r="G3" s="156"/>
      <c r="H3" s="156"/>
      <c r="I3" s="156"/>
      <c r="J3" s="156"/>
      <c r="K3" s="61"/>
    </row>
    <row r="4" spans="1:11" ht="15.75" x14ac:dyDescent="0.25">
      <c r="A4" s="157" t="s">
        <v>195</v>
      </c>
      <c r="B4" s="157"/>
      <c r="C4" s="157"/>
      <c r="D4" s="157"/>
      <c r="E4" s="157"/>
      <c r="F4" s="157"/>
      <c r="G4" s="157"/>
      <c r="H4" s="157"/>
      <c r="I4" s="157"/>
      <c r="J4" s="157"/>
      <c r="K4" s="70"/>
    </row>
    <row r="5" spans="1:11" ht="15.75" x14ac:dyDescent="0.25">
      <c r="A5" s="70"/>
    </row>
    <row r="6" spans="1:11" ht="31.5" customHeight="1" x14ac:dyDescent="0.25">
      <c r="A6" s="160" t="s">
        <v>0</v>
      </c>
      <c r="B6" s="160" t="s">
        <v>127</v>
      </c>
      <c r="C6" s="160" t="s">
        <v>1</v>
      </c>
      <c r="D6" s="160"/>
      <c r="E6" s="161" t="s">
        <v>13</v>
      </c>
      <c r="F6" s="160" t="s">
        <v>2</v>
      </c>
      <c r="G6" s="160" t="s">
        <v>28</v>
      </c>
      <c r="H6" s="161" t="s">
        <v>119</v>
      </c>
      <c r="I6" s="160" t="s">
        <v>29</v>
      </c>
      <c r="J6" s="160" t="s">
        <v>12</v>
      </c>
    </row>
    <row r="7" spans="1:11" ht="47.25" x14ac:dyDescent="0.25">
      <c r="A7" s="160"/>
      <c r="B7" s="160"/>
      <c r="C7" s="64" t="s">
        <v>3</v>
      </c>
      <c r="D7" s="90" t="s">
        <v>4</v>
      </c>
      <c r="E7" s="162"/>
      <c r="F7" s="160"/>
      <c r="G7" s="160"/>
      <c r="H7" s="162"/>
      <c r="I7" s="160"/>
      <c r="J7" s="160"/>
    </row>
    <row r="8" spans="1:11" ht="18.75" customHeight="1" x14ac:dyDescent="0.25">
      <c r="A8" s="66">
        <v>1</v>
      </c>
      <c r="B8" s="66">
        <v>2</v>
      </c>
      <c r="C8" s="66">
        <v>3</v>
      </c>
      <c r="D8" s="91">
        <v>4</v>
      </c>
      <c r="E8" s="66">
        <v>5</v>
      </c>
      <c r="F8" s="66">
        <v>6</v>
      </c>
      <c r="G8" s="66">
        <v>7</v>
      </c>
      <c r="H8" s="66">
        <v>8</v>
      </c>
      <c r="I8" s="66">
        <v>9</v>
      </c>
      <c r="J8" s="66">
        <v>10</v>
      </c>
    </row>
    <row r="9" spans="1:11" ht="20.100000000000001" customHeight="1" x14ac:dyDescent="0.25">
      <c r="A9" s="93">
        <v>1</v>
      </c>
      <c r="B9" s="82" t="s">
        <v>128</v>
      </c>
      <c r="C9" s="83">
        <v>2215</v>
      </c>
      <c r="D9" s="94">
        <f t="shared" ref="D9:D48" si="0">C9/550*100</f>
        <v>402.72727272727275</v>
      </c>
      <c r="E9" s="83">
        <v>7757</v>
      </c>
      <c r="F9" s="93" t="s">
        <v>168</v>
      </c>
      <c r="G9" s="93" t="s">
        <v>120</v>
      </c>
      <c r="H9" s="93"/>
      <c r="I9" s="93"/>
      <c r="J9" s="93"/>
    </row>
    <row r="10" spans="1:11" ht="20.100000000000001" customHeight="1" x14ac:dyDescent="0.25">
      <c r="A10" s="95">
        <v>2</v>
      </c>
      <c r="B10" s="84" t="s">
        <v>129</v>
      </c>
      <c r="C10" s="85">
        <v>570</v>
      </c>
      <c r="D10" s="96">
        <f t="shared" si="0"/>
        <v>103.63636363636364</v>
      </c>
      <c r="E10" s="85">
        <v>1854</v>
      </c>
      <c r="F10" s="95" t="s">
        <v>168</v>
      </c>
      <c r="G10" s="95" t="s">
        <v>120</v>
      </c>
      <c r="H10" s="95"/>
      <c r="I10" s="95"/>
      <c r="J10" s="95"/>
    </row>
    <row r="11" spans="1:11" ht="20.100000000000001" customHeight="1" x14ac:dyDescent="0.25">
      <c r="A11" s="95">
        <v>3</v>
      </c>
      <c r="B11" s="84" t="s">
        <v>130</v>
      </c>
      <c r="C11" s="85">
        <v>578</v>
      </c>
      <c r="D11" s="96">
        <f t="shared" si="0"/>
        <v>105.09090909090911</v>
      </c>
      <c r="E11" s="85">
        <v>1869</v>
      </c>
      <c r="F11" s="95" t="s">
        <v>168</v>
      </c>
      <c r="G11" s="95" t="s">
        <v>120</v>
      </c>
      <c r="H11" s="95"/>
      <c r="I11" s="95"/>
      <c r="J11" s="95"/>
    </row>
    <row r="12" spans="1:11" ht="20.100000000000001" customHeight="1" x14ac:dyDescent="0.25">
      <c r="A12" s="95">
        <v>4</v>
      </c>
      <c r="B12" s="84" t="s">
        <v>131</v>
      </c>
      <c r="C12" s="85">
        <v>845</v>
      </c>
      <c r="D12" s="96">
        <f t="shared" si="0"/>
        <v>153.63636363636363</v>
      </c>
      <c r="E12" s="85">
        <v>2709</v>
      </c>
      <c r="F12" s="95" t="s">
        <v>168</v>
      </c>
      <c r="G12" s="95"/>
      <c r="H12" s="95"/>
      <c r="I12" s="95" t="s">
        <v>120</v>
      </c>
      <c r="J12" s="95"/>
    </row>
    <row r="13" spans="1:11" ht="20.100000000000001" customHeight="1" x14ac:dyDescent="0.25">
      <c r="A13" s="95">
        <v>5</v>
      </c>
      <c r="B13" s="84" t="s">
        <v>132</v>
      </c>
      <c r="C13" s="85">
        <v>1042</v>
      </c>
      <c r="D13" s="96">
        <f t="shared" si="0"/>
        <v>189.45454545454544</v>
      </c>
      <c r="E13" s="85">
        <v>3157</v>
      </c>
      <c r="F13" s="95" t="s">
        <v>168</v>
      </c>
      <c r="G13" s="95"/>
      <c r="H13" s="95"/>
      <c r="I13" s="95" t="s">
        <v>120</v>
      </c>
      <c r="J13" s="95"/>
    </row>
    <row r="14" spans="1:11" ht="20.100000000000001" customHeight="1" x14ac:dyDescent="0.25">
      <c r="A14" s="95">
        <v>6</v>
      </c>
      <c r="B14" s="84" t="s">
        <v>133</v>
      </c>
      <c r="C14" s="85">
        <v>912</v>
      </c>
      <c r="D14" s="96">
        <f t="shared" si="0"/>
        <v>165.81818181818181</v>
      </c>
      <c r="E14" s="85">
        <v>2493</v>
      </c>
      <c r="F14" s="95" t="s">
        <v>168</v>
      </c>
      <c r="G14" s="95"/>
      <c r="H14" s="95"/>
      <c r="I14" s="95" t="s">
        <v>120</v>
      </c>
      <c r="J14" s="95"/>
    </row>
    <row r="15" spans="1:11" ht="20.100000000000001" customHeight="1" x14ac:dyDescent="0.25">
      <c r="A15" s="95">
        <v>7</v>
      </c>
      <c r="B15" s="84" t="s">
        <v>134</v>
      </c>
      <c r="C15" s="85">
        <v>606</v>
      </c>
      <c r="D15" s="96">
        <f t="shared" si="0"/>
        <v>110.18181818181819</v>
      </c>
      <c r="E15" s="85">
        <v>2593</v>
      </c>
      <c r="F15" s="95" t="s">
        <v>168</v>
      </c>
      <c r="G15" s="95"/>
      <c r="H15" s="95"/>
      <c r="I15" s="95" t="s">
        <v>120</v>
      </c>
      <c r="J15" s="95"/>
    </row>
    <row r="16" spans="1:11" ht="20.100000000000001" customHeight="1" x14ac:dyDescent="0.25">
      <c r="A16" s="95">
        <v>8</v>
      </c>
      <c r="B16" s="84" t="s">
        <v>135</v>
      </c>
      <c r="C16" s="85">
        <v>652</v>
      </c>
      <c r="D16" s="96">
        <f t="shared" si="0"/>
        <v>118.54545454545456</v>
      </c>
      <c r="E16" s="85">
        <v>1567</v>
      </c>
      <c r="F16" s="95" t="s">
        <v>168</v>
      </c>
      <c r="G16" s="95"/>
      <c r="H16" s="95"/>
      <c r="I16" s="95" t="s">
        <v>120</v>
      </c>
      <c r="J16" s="95"/>
    </row>
    <row r="17" spans="1:10" ht="20.100000000000001" customHeight="1" x14ac:dyDescent="0.25">
      <c r="A17" s="95">
        <v>9</v>
      </c>
      <c r="B17" s="84" t="s">
        <v>136</v>
      </c>
      <c r="C17" s="85">
        <v>929</v>
      </c>
      <c r="D17" s="96">
        <f t="shared" si="0"/>
        <v>168.90909090909091</v>
      </c>
      <c r="E17" s="85">
        <v>2722</v>
      </c>
      <c r="F17" s="95" t="s">
        <v>168</v>
      </c>
      <c r="G17" s="95" t="s">
        <v>120</v>
      </c>
      <c r="H17" s="95"/>
      <c r="I17" s="95"/>
      <c r="J17" s="95"/>
    </row>
    <row r="18" spans="1:10" ht="20.100000000000001" customHeight="1" x14ac:dyDescent="0.25">
      <c r="A18" s="95">
        <v>10</v>
      </c>
      <c r="B18" s="84" t="s">
        <v>137</v>
      </c>
      <c r="C18" s="85">
        <v>673</v>
      </c>
      <c r="D18" s="96">
        <f t="shared" si="0"/>
        <v>122.36363636363636</v>
      </c>
      <c r="E18" s="85">
        <v>1645</v>
      </c>
      <c r="F18" s="95" t="s">
        <v>168</v>
      </c>
      <c r="G18" s="95" t="s">
        <v>120</v>
      </c>
      <c r="H18" s="95"/>
      <c r="I18" s="95"/>
      <c r="J18" s="95"/>
    </row>
    <row r="19" spans="1:10" ht="20.100000000000001" customHeight="1" x14ac:dyDescent="0.25">
      <c r="A19" s="95">
        <v>11</v>
      </c>
      <c r="B19" s="84" t="s">
        <v>138</v>
      </c>
      <c r="C19" s="85">
        <v>377</v>
      </c>
      <c r="D19" s="96">
        <f t="shared" si="0"/>
        <v>68.545454545454547</v>
      </c>
      <c r="E19" s="85">
        <v>990</v>
      </c>
      <c r="F19" s="95" t="s">
        <v>168</v>
      </c>
      <c r="G19" s="95" t="s">
        <v>120</v>
      </c>
      <c r="H19" s="95"/>
      <c r="I19" s="95"/>
      <c r="J19" s="95"/>
    </row>
    <row r="20" spans="1:10" ht="20.100000000000001" customHeight="1" x14ac:dyDescent="0.25">
      <c r="A20" s="95">
        <v>12</v>
      </c>
      <c r="B20" s="84" t="s">
        <v>139</v>
      </c>
      <c r="C20" s="85">
        <v>476</v>
      </c>
      <c r="D20" s="96">
        <f t="shared" si="0"/>
        <v>86.545454545454547</v>
      </c>
      <c r="E20" s="85">
        <v>1008</v>
      </c>
      <c r="F20" s="95" t="s">
        <v>168</v>
      </c>
      <c r="G20" s="95" t="s">
        <v>120</v>
      </c>
      <c r="H20" s="95"/>
      <c r="I20" s="95"/>
      <c r="J20" s="95"/>
    </row>
    <row r="21" spans="1:10" ht="20.100000000000001" customHeight="1" x14ac:dyDescent="0.25">
      <c r="A21" s="95">
        <v>13</v>
      </c>
      <c r="B21" s="84" t="s">
        <v>140</v>
      </c>
      <c r="C21" s="85">
        <v>510</v>
      </c>
      <c r="D21" s="96">
        <f t="shared" si="0"/>
        <v>92.72727272727272</v>
      </c>
      <c r="E21" s="85">
        <v>1254</v>
      </c>
      <c r="F21" s="95" t="s">
        <v>168</v>
      </c>
      <c r="G21" s="95" t="s">
        <v>120</v>
      </c>
      <c r="H21" s="95"/>
      <c r="I21" s="95"/>
      <c r="J21" s="95"/>
    </row>
    <row r="22" spans="1:10" ht="20.100000000000001" customHeight="1" x14ac:dyDescent="0.25">
      <c r="A22" s="95">
        <v>14</v>
      </c>
      <c r="B22" s="84" t="s">
        <v>141</v>
      </c>
      <c r="C22" s="85">
        <v>350</v>
      </c>
      <c r="D22" s="96">
        <f t="shared" si="0"/>
        <v>63.636363636363633</v>
      </c>
      <c r="E22" s="85">
        <v>1379</v>
      </c>
      <c r="F22" s="95" t="s">
        <v>168</v>
      </c>
      <c r="G22" s="95" t="s">
        <v>120</v>
      </c>
      <c r="H22" s="95"/>
      <c r="I22" s="95"/>
      <c r="J22" s="95"/>
    </row>
    <row r="23" spans="1:10" ht="20.100000000000001" customHeight="1" x14ac:dyDescent="0.25">
      <c r="A23" s="95">
        <v>15</v>
      </c>
      <c r="B23" s="84" t="s">
        <v>142</v>
      </c>
      <c r="C23" s="85">
        <v>850</v>
      </c>
      <c r="D23" s="96">
        <f t="shared" si="0"/>
        <v>154.54545454545453</v>
      </c>
      <c r="E23" s="85">
        <v>2778</v>
      </c>
      <c r="F23" s="95" t="s">
        <v>168</v>
      </c>
      <c r="G23" s="95" t="s">
        <v>120</v>
      </c>
      <c r="H23" s="95"/>
      <c r="I23" s="95"/>
      <c r="J23" s="95"/>
    </row>
    <row r="24" spans="1:10" ht="20.100000000000001" customHeight="1" x14ac:dyDescent="0.25">
      <c r="A24" s="95">
        <v>16</v>
      </c>
      <c r="B24" s="84" t="s">
        <v>143</v>
      </c>
      <c r="C24" s="85">
        <v>565</v>
      </c>
      <c r="D24" s="96">
        <f t="shared" si="0"/>
        <v>102.72727272727273</v>
      </c>
      <c r="E24" s="85">
        <v>1161</v>
      </c>
      <c r="F24" s="95" t="s">
        <v>168</v>
      </c>
      <c r="G24" s="95" t="s">
        <v>120</v>
      </c>
      <c r="H24" s="95"/>
      <c r="I24" s="95"/>
      <c r="J24" s="95"/>
    </row>
    <row r="25" spans="1:10" ht="20.100000000000001" customHeight="1" x14ac:dyDescent="0.25">
      <c r="A25" s="95">
        <v>17</v>
      </c>
      <c r="B25" s="84" t="s">
        <v>144</v>
      </c>
      <c r="C25" s="85">
        <v>400</v>
      </c>
      <c r="D25" s="96">
        <f t="shared" si="0"/>
        <v>72.727272727272734</v>
      </c>
      <c r="E25" s="85">
        <v>1135</v>
      </c>
      <c r="F25" s="95" t="s">
        <v>168</v>
      </c>
      <c r="G25" s="95" t="s">
        <v>120</v>
      </c>
      <c r="H25" s="95"/>
      <c r="I25" s="95"/>
      <c r="J25" s="95"/>
    </row>
    <row r="26" spans="1:10" ht="20.100000000000001" customHeight="1" x14ac:dyDescent="0.25">
      <c r="A26" s="95">
        <v>18</v>
      </c>
      <c r="B26" s="84" t="s">
        <v>145</v>
      </c>
      <c r="C26" s="85">
        <v>1600</v>
      </c>
      <c r="D26" s="96">
        <f t="shared" si="0"/>
        <v>290.90909090909093</v>
      </c>
      <c r="E26" s="85">
        <v>4715</v>
      </c>
      <c r="F26" s="95" t="s">
        <v>168</v>
      </c>
      <c r="G26" s="95" t="s">
        <v>120</v>
      </c>
      <c r="H26" s="95"/>
      <c r="I26" s="95"/>
      <c r="J26" s="95"/>
    </row>
    <row r="27" spans="1:10" ht="20.100000000000001" customHeight="1" x14ac:dyDescent="0.25">
      <c r="A27" s="95">
        <v>19</v>
      </c>
      <c r="B27" s="84" t="s">
        <v>146</v>
      </c>
      <c r="C27" s="85">
        <v>220</v>
      </c>
      <c r="D27" s="96">
        <f t="shared" si="0"/>
        <v>40</v>
      </c>
      <c r="E27" s="85">
        <v>1287</v>
      </c>
      <c r="F27" s="95" t="s">
        <v>168</v>
      </c>
      <c r="G27" s="95" t="s">
        <v>120</v>
      </c>
      <c r="H27" s="95"/>
      <c r="I27" s="95"/>
      <c r="J27" s="95"/>
    </row>
    <row r="28" spans="1:10" ht="20.100000000000001" customHeight="1" x14ac:dyDescent="0.25">
      <c r="A28" s="95">
        <v>20</v>
      </c>
      <c r="B28" s="84" t="s">
        <v>147</v>
      </c>
      <c r="C28" s="85">
        <v>240</v>
      </c>
      <c r="D28" s="96">
        <f t="shared" si="0"/>
        <v>43.636363636363633</v>
      </c>
      <c r="E28" s="85">
        <v>742</v>
      </c>
      <c r="F28" s="95" t="s">
        <v>168</v>
      </c>
      <c r="G28" s="95" t="s">
        <v>120</v>
      </c>
      <c r="H28" s="95"/>
      <c r="I28" s="95"/>
      <c r="J28" s="95"/>
    </row>
    <row r="29" spans="1:10" ht="20.100000000000001" customHeight="1" x14ac:dyDescent="0.25">
      <c r="A29" s="95">
        <v>21</v>
      </c>
      <c r="B29" s="86" t="s">
        <v>148</v>
      </c>
      <c r="C29" s="85">
        <v>435</v>
      </c>
      <c r="D29" s="96">
        <f t="shared" si="0"/>
        <v>79.090909090909093</v>
      </c>
      <c r="E29" s="85">
        <v>1524</v>
      </c>
      <c r="F29" s="95" t="s">
        <v>168</v>
      </c>
      <c r="G29" s="95" t="s">
        <v>120</v>
      </c>
      <c r="H29" s="95"/>
      <c r="I29" s="95"/>
      <c r="J29" s="95"/>
    </row>
    <row r="30" spans="1:10" ht="20.100000000000001" customHeight="1" x14ac:dyDescent="0.25">
      <c r="A30" s="95">
        <v>22</v>
      </c>
      <c r="B30" s="86" t="s">
        <v>149</v>
      </c>
      <c r="C30" s="85">
        <v>422</v>
      </c>
      <c r="D30" s="96">
        <f t="shared" si="0"/>
        <v>76.72727272727272</v>
      </c>
      <c r="E30" s="85">
        <v>1342</v>
      </c>
      <c r="F30" s="95" t="s">
        <v>168</v>
      </c>
      <c r="G30" s="95" t="s">
        <v>120</v>
      </c>
      <c r="H30" s="95"/>
      <c r="I30" s="95"/>
      <c r="J30" s="95"/>
    </row>
    <row r="31" spans="1:10" ht="20.100000000000001" customHeight="1" x14ac:dyDescent="0.25">
      <c r="A31" s="95">
        <v>23</v>
      </c>
      <c r="B31" s="86" t="s">
        <v>150</v>
      </c>
      <c r="C31" s="85">
        <v>170</v>
      </c>
      <c r="D31" s="96">
        <f t="shared" si="0"/>
        <v>30.909090909090907</v>
      </c>
      <c r="E31" s="85">
        <v>959</v>
      </c>
      <c r="F31" s="95" t="s">
        <v>168</v>
      </c>
      <c r="G31" s="95" t="s">
        <v>120</v>
      </c>
      <c r="H31" s="95"/>
      <c r="I31" s="95"/>
      <c r="J31" s="95"/>
    </row>
    <row r="32" spans="1:10" ht="20.100000000000001" customHeight="1" x14ac:dyDescent="0.25">
      <c r="A32" s="95">
        <v>24</v>
      </c>
      <c r="B32" s="86" t="s">
        <v>151</v>
      </c>
      <c r="C32" s="85">
        <v>320</v>
      </c>
      <c r="D32" s="96">
        <f t="shared" si="0"/>
        <v>58.18181818181818</v>
      </c>
      <c r="E32" s="85">
        <v>1010</v>
      </c>
      <c r="F32" s="95" t="s">
        <v>168</v>
      </c>
      <c r="G32" s="95" t="s">
        <v>120</v>
      </c>
      <c r="H32" s="95"/>
      <c r="I32" s="95"/>
      <c r="J32" s="95"/>
    </row>
    <row r="33" spans="1:10" ht="20.100000000000001" customHeight="1" x14ac:dyDescent="0.25">
      <c r="A33" s="95">
        <v>25</v>
      </c>
      <c r="B33" s="86" t="s">
        <v>152</v>
      </c>
      <c r="C33" s="85">
        <v>465</v>
      </c>
      <c r="D33" s="96">
        <f t="shared" si="0"/>
        <v>84.545454545454547</v>
      </c>
      <c r="E33" s="85">
        <v>1337</v>
      </c>
      <c r="F33" s="95" t="s">
        <v>168</v>
      </c>
      <c r="G33" s="95" t="s">
        <v>120</v>
      </c>
      <c r="H33" s="95"/>
      <c r="I33" s="95"/>
      <c r="J33" s="95"/>
    </row>
    <row r="34" spans="1:10" ht="20.100000000000001" customHeight="1" x14ac:dyDescent="0.25">
      <c r="A34" s="95">
        <v>26</v>
      </c>
      <c r="B34" s="86" t="s">
        <v>153</v>
      </c>
      <c r="C34" s="85">
        <v>185</v>
      </c>
      <c r="D34" s="96">
        <f t="shared" si="0"/>
        <v>33.636363636363633</v>
      </c>
      <c r="E34" s="85">
        <v>867</v>
      </c>
      <c r="F34" s="95" t="s">
        <v>168</v>
      </c>
      <c r="G34" s="95" t="s">
        <v>120</v>
      </c>
      <c r="H34" s="95"/>
      <c r="I34" s="95"/>
      <c r="J34" s="95"/>
    </row>
    <row r="35" spans="1:10" ht="20.100000000000001" customHeight="1" x14ac:dyDescent="0.25">
      <c r="A35" s="95">
        <v>27</v>
      </c>
      <c r="B35" s="86" t="s">
        <v>154</v>
      </c>
      <c r="C35" s="85">
        <v>428</v>
      </c>
      <c r="D35" s="96">
        <f t="shared" si="0"/>
        <v>77.818181818181813</v>
      </c>
      <c r="E35" s="85">
        <v>1599</v>
      </c>
      <c r="F35" s="95" t="s">
        <v>168</v>
      </c>
      <c r="G35" s="95" t="s">
        <v>120</v>
      </c>
      <c r="H35" s="95"/>
      <c r="I35" s="95"/>
      <c r="J35" s="95"/>
    </row>
    <row r="36" spans="1:10" ht="20.100000000000001" customHeight="1" x14ac:dyDescent="0.25">
      <c r="A36" s="95">
        <v>28</v>
      </c>
      <c r="B36" s="86" t="s">
        <v>155</v>
      </c>
      <c r="C36" s="85">
        <v>300</v>
      </c>
      <c r="D36" s="96">
        <f t="shared" si="0"/>
        <v>54.54545454545454</v>
      </c>
      <c r="E36" s="85">
        <v>924</v>
      </c>
      <c r="F36" s="95" t="s">
        <v>168</v>
      </c>
      <c r="G36" s="95" t="s">
        <v>120</v>
      </c>
      <c r="H36" s="95"/>
      <c r="I36" s="95"/>
      <c r="J36" s="95"/>
    </row>
    <row r="37" spans="1:10" ht="20.100000000000001" customHeight="1" x14ac:dyDescent="0.25">
      <c r="A37" s="95">
        <v>29</v>
      </c>
      <c r="B37" s="86" t="s">
        <v>156</v>
      </c>
      <c r="C37" s="85">
        <v>280</v>
      </c>
      <c r="D37" s="96">
        <f t="shared" si="0"/>
        <v>50.909090909090907</v>
      </c>
      <c r="E37" s="85">
        <v>966</v>
      </c>
      <c r="F37" s="95" t="s">
        <v>168</v>
      </c>
      <c r="G37" s="95" t="s">
        <v>120</v>
      </c>
      <c r="H37" s="95"/>
      <c r="I37" s="95"/>
      <c r="J37" s="95"/>
    </row>
    <row r="38" spans="1:10" ht="20.100000000000001" customHeight="1" x14ac:dyDescent="0.25">
      <c r="A38" s="95">
        <v>30</v>
      </c>
      <c r="B38" s="86" t="s">
        <v>157</v>
      </c>
      <c r="C38" s="85">
        <v>410</v>
      </c>
      <c r="D38" s="96">
        <f t="shared" si="0"/>
        <v>74.545454545454547</v>
      </c>
      <c r="E38" s="85">
        <v>1409</v>
      </c>
      <c r="F38" s="95" t="s">
        <v>168</v>
      </c>
      <c r="G38" s="95" t="s">
        <v>120</v>
      </c>
      <c r="H38" s="95"/>
      <c r="I38" s="95"/>
      <c r="J38" s="95"/>
    </row>
    <row r="39" spans="1:10" ht="20.100000000000001" customHeight="1" x14ac:dyDescent="0.25">
      <c r="A39" s="95">
        <v>31</v>
      </c>
      <c r="B39" s="86" t="s">
        <v>158</v>
      </c>
      <c r="C39" s="85">
        <v>270</v>
      </c>
      <c r="D39" s="96">
        <f t="shared" si="0"/>
        <v>49.090909090909093</v>
      </c>
      <c r="E39" s="85">
        <v>988</v>
      </c>
      <c r="F39" s="95" t="s">
        <v>168</v>
      </c>
      <c r="G39" s="95" t="s">
        <v>120</v>
      </c>
      <c r="H39" s="95"/>
      <c r="I39" s="95"/>
      <c r="J39" s="95"/>
    </row>
    <row r="40" spans="1:10" ht="20.100000000000001" customHeight="1" x14ac:dyDescent="0.25">
      <c r="A40" s="95">
        <v>32</v>
      </c>
      <c r="B40" s="86" t="s">
        <v>159</v>
      </c>
      <c r="C40" s="85">
        <v>298</v>
      </c>
      <c r="D40" s="96">
        <f t="shared" si="0"/>
        <v>54.181818181818187</v>
      </c>
      <c r="E40" s="85">
        <v>1023</v>
      </c>
      <c r="F40" s="95" t="s">
        <v>168</v>
      </c>
      <c r="G40" s="95" t="s">
        <v>120</v>
      </c>
      <c r="H40" s="95"/>
      <c r="I40" s="95"/>
      <c r="J40" s="95"/>
    </row>
    <row r="41" spans="1:10" ht="20.100000000000001" customHeight="1" x14ac:dyDescent="0.25">
      <c r="A41" s="95">
        <v>33</v>
      </c>
      <c r="B41" s="86" t="s">
        <v>160</v>
      </c>
      <c r="C41" s="85">
        <v>535</v>
      </c>
      <c r="D41" s="96">
        <f t="shared" si="0"/>
        <v>97.27272727272728</v>
      </c>
      <c r="E41" s="85">
        <v>1486</v>
      </c>
      <c r="F41" s="95" t="s">
        <v>168</v>
      </c>
      <c r="G41" s="95" t="s">
        <v>120</v>
      </c>
      <c r="H41" s="95"/>
      <c r="I41" s="95"/>
      <c r="J41" s="95"/>
    </row>
    <row r="42" spans="1:10" ht="20.100000000000001" customHeight="1" x14ac:dyDescent="0.25">
      <c r="A42" s="95">
        <v>34</v>
      </c>
      <c r="B42" s="86" t="s">
        <v>161</v>
      </c>
      <c r="C42" s="85">
        <v>317</v>
      </c>
      <c r="D42" s="96">
        <f t="shared" si="0"/>
        <v>57.63636363636364</v>
      </c>
      <c r="E42" s="85">
        <v>998</v>
      </c>
      <c r="F42" s="95" t="s">
        <v>168</v>
      </c>
      <c r="G42" s="95" t="s">
        <v>120</v>
      </c>
      <c r="H42" s="95"/>
      <c r="I42" s="95"/>
      <c r="J42" s="95"/>
    </row>
    <row r="43" spans="1:10" ht="20.100000000000001" customHeight="1" x14ac:dyDescent="0.25">
      <c r="A43" s="95">
        <v>35</v>
      </c>
      <c r="B43" s="86" t="s">
        <v>162</v>
      </c>
      <c r="C43" s="85">
        <v>330</v>
      </c>
      <c r="D43" s="96">
        <f t="shared" si="0"/>
        <v>60</v>
      </c>
      <c r="E43" s="85">
        <v>923</v>
      </c>
      <c r="F43" s="95" t="s">
        <v>168</v>
      </c>
      <c r="G43" s="95" t="s">
        <v>120</v>
      </c>
      <c r="H43" s="95"/>
      <c r="I43" s="95"/>
      <c r="J43" s="95"/>
    </row>
    <row r="44" spans="1:10" ht="20.100000000000001" customHeight="1" x14ac:dyDescent="0.25">
      <c r="A44" s="95">
        <v>36</v>
      </c>
      <c r="B44" s="86" t="s">
        <v>163</v>
      </c>
      <c r="C44" s="85">
        <v>320</v>
      </c>
      <c r="D44" s="96">
        <f t="shared" si="0"/>
        <v>58.18181818181818</v>
      </c>
      <c r="E44" s="85">
        <v>1076</v>
      </c>
      <c r="F44" s="95" t="s">
        <v>168</v>
      </c>
      <c r="G44" s="95" t="s">
        <v>120</v>
      </c>
      <c r="H44" s="95"/>
      <c r="I44" s="95"/>
      <c r="J44" s="95"/>
    </row>
    <row r="45" spans="1:10" ht="20.100000000000001" customHeight="1" x14ac:dyDescent="0.25">
      <c r="A45" s="95">
        <v>37</v>
      </c>
      <c r="B45" s="86" t="s">
        <v>164</v>
      </c>
      <c r="C45" s="85">
        <v>310</v>
      </c>
      <c r="D45" s="96">
        <f t="shared" si="0"/>
        <v>56.36363636363636</v>
      </c>
      <c r="E45" s="85">
        <v>1020</v>
      </c>
      <c r="F45" s="95" t="s">
        <v>168</v>
      </c>
      <c r="G45" s="95" t="s">
        <v>120</v>
      </c>
      <c r="H45" s="95"/>
      <c r="I45" s="95"/>
      <c r="J45" s="95"/>
    </row>
    <row r="46" spans="1:10" ht="20.100000000000001" customHeight="1" x14ac:dyDescent="0.25">
      <c r="A46" s="95">
        <v>38</v>
      </c>
      <c r="B46" s="86" t="s">
        <v>165</v>
      </c>
      <c r="C46" s="85">
        <v>250</v>
      </c>
      <c r="D46" s="96">
        <f t="shared" si="0"/>
        <v>45.454545454545453</v>
      </c>
      <c r="E46" s="85">
        <v>727</v>
      </c>
      <c r="F46" s="95" t="s">
        <v>168</v>
      </c>
      <c r="G46" s="95" t="s">
        <v>120</v>
      </c>
      <c r="H46" s="95"/>
      <c r="I46" s="95"/>
      <c r="J46" s="95"/>
    </row>
    <row r="47" spans="1:10" ht="20.100000000000001" customHeight="1" x14ac:dyDescent="0.25">
      <c r="A47" s="95">
        <v>39</v>
      </c>
      <c r="B47" s="86" t="s">
        <v>166</v>
      </c>
      <c r="C47" s="85">
        <v>290</v>
      </c>
      <c r="D47" s="96">
        <f t="shared" si="0"/>
        <v>52.72727272727272</v>
      </c>
      <c r="E47" s="85">
        <v>878</v>
      </c>
      <c r="F47" s="95" t="s">
        <v>168</v>
      </c>
      <c r="G47" s="95" t="s">
        <v>120</v>
      </c>
      <c r="H47" s="95"/>
      <c r="I47" s="95"/>
      <c r="J47" s="95"/>
    </row>
    <row r="48" spans="1:10" ht="20.100000000000001" customHeight="1" x14ac:dyDescent="0.25">
      <c r="A48" s="97">
        <v>40</v>
      </c>
      <c r="B48" s="87" t="s">
        <v>167</v>
      </c>
      <c r="C48" s="88">
        <v>180</v>
      </c>
      <c r="D48" s="98">
        <f t="shared" si="0"/>
        <v>32.727272727272727</v>
      </c>
      <c r="E48" s="88">
        <v>733</v>
      </c>
      <c r="F48" s="97" t="s">
        <v>168</v>
      </c>
      <c r="G48" s="97" t="s">
        <v>120</v>
      </c>
      <c r="H48" s="97"/>
      <c r="I48" s="97"/>
      <c r="J48" s="97"/>
    </row>
    <row r="49" spans="1:10" ht="15.75" x14ac:dyDescent="0.25">
      <c r="A49" s="163" t="s">
        <v>126</v>
      </c>
      <c r="B49" s="163"/>
      <c r="C49" s="72"/>
      <c r="D49" s="92"/>
      <c r="E49" s="72"/>
      <c r="F49" s="72"/>
      <c r="G49" s="72"/>
      <c r="H49" s="72"/>
      <c r="I49" s="72"/>
      <c r="J49" s="71"/>
    </row>
    <row r="50" spans="1:10" x14ac:dyDescent="0.25">
      <c r="A50" s="73"/>
    </row>
    <row r="51" spans="1:10" ht="15.75" x14ac:dyDescent="0.25">
      <c r="A51" s="74" t="s">
        <v>6</v>
      </c>
    </row>
    <row r="52" spans="1:10" ht="15.75" x14ac:dyDescent="0.25">
      <c r="A52" s="159" t="s">
        <v>30</v>
      </c>
      <c r="B52" s="159"/>
      <c r="C52" s="159"/>
      <c r="D52" s="159"/>
      <c r="E52" s="159"/>
      <c r="F52" s="159"/>
      <c r="G52" s="159"/>
      <c r="H52" s="159"/>
      <c r="I52" s="159"/>
      <c r="J52" s="75"/>
    </row>
    <row r="53" spans="1:10" ht="15.75" x14ac:dyDescent="0.25">
      <c r="A53" s="76"/>
    </row>
    <row r="54" spans="1:10" ht="15.75" x14ac:dyDescent="0.25">
      <c r="A54" s="76"/>
    </row>
    <row r="55" spans="1:10" ht="15.75" x14ac:dyDescent="0.25">
      <c r="A55" s="76"/>
    </row>
    <row r="56" spans="1:10" ht="15.75" x14ac:dyDescent="0.25">
      <c r="A56" s="76"/>
    </row>
    <row r="57" spans="1:10" ht="15.75" x14ac:dyDescent="0.25">
      <c r="A57" s="76"/>
    </row>
  </sheetData>
  <autoFilter ref="A8:J8"/>
  <mergeCells count="15">
    <mergeCell ref="A2:J2"/>
    <mergeCell ref="A3:J3"/>
    <mergeCell ref="A4:J4"/>
    <mergeCell ref="A1:C1"/>
    <mergeCell ref="A52:I52"/>
    <mergeCell ref="A6:A7"/>
    <mergeCell ref="B6:B7"/>
    <mergeCell ref="C6:D6"/>
    <mergeCell ref="F6:F7"/>
    <mergeCell ref="G6:G7"/>
    <mergeCell ref="I6:I7"/>
    <mergeCell ref="E6:E7"/>
    <mergeCell ref="A49:B49"/>
    <mergeCell ref="J6:J7"/>
    <mergeCell ref="H6:H7"/>
  </mergeCells>
  <pageMargins left="0.45" right="0.2" top="0.25" bottom="0.2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
  <sheetViews>
    <sheetView zoomScale="87" workbookViewId="0">
      <selection sqref="A1:F17"/>
    </sheetView>
  </sheetViews>
  <sheetFormatPr defaultRowHeight="15" x14ac:dyDescent="0.25"/>
  <cols>
    <col min="2" max="2" width="24.140625" customWidth="1"/>
    <col min="3" max="3" width="11.85546875" customWidth="1"/>
    <col min="4" max="4" width="12" customWidth="1"/>
    <col min="5" max="5" width="11.140625" customWidth="1"/>
    <col min="6" max="6" width="30.42578125" customWidth="1"/>
  </cols>
  <sheetData>
    <row r="1" spans="1:6" ht="15.75" x14ac:dyDescent="0.25">
      <c r="A1" s="4" t="s">
        <v>125</v>
      </c>
    </row>
    <row r="2" spans="1:6" ht="15.75" x14ac:dyDescent="0.25">
      <c r="A2" s="169" t="s">
        <v>26</v>
      </c>
      <c r="B2" s="169"/>
      <c r="C2" s="169"/>
      <c r="D2" s="169"/>
      <c r="E2" s="169"/>
      <c r="F2" s="169"/>
    </row>
    <row r="3" spans="1:6" ht="15.75" x14ac:dyDescent="0.25">
      <c r="A3" s="169" t="s">
        <v>169</v>
      </c>
      <c r="B3" s="169"/>
      <c r="C3" s="169"/>
      <c r="D3" s="169"/>
      <c r="E3" s="169"/>
      <c r="F3" s="169"/>
    </row>
    <row r="4" spans="1:6" ht="15.75" x14ac:dyDescent="0.25">
      <c r="A4" s="170" t="str">
        <f>PL1A!A4</f>
        <v>(Kèm theo Đề án số         /ĐA-UBND ngày      /06/2026 của UBND phường Phố Hiến)</v>
      </c>
      <c r="B4" s="170"/>
      <c r="C4" s="170"/>
      <c r="D4" s="170"/>
      <c r="E4" s="170"/>
      <c r="F4" s="170"/>
    </row>
    <row r="6" spans="1:6" ht="63" customHeight="1" x14ac:dyDescent="0.25">
      <c r="A6" s="171" t="s">
        <v>0</v>
      </c>
      <c r="B6" s="171" t="s">
        <v>170</v>
      </c>
      <c r="C6" s="171" t="s">
        <v>7</v>
      </c>
      <c r="D6" s="172" t="s">
        <v>32</v>
      </c>
      <c r="E6" s="167" t="s">
        <v>13</v>
      </c>
      <c r="F6" s="167" t="s">
        <v>11</v>
      </c>
    </row>
    <row r="7" spans="1:6" ht="44.45" customHeight="1" x14ac:dyDescent="0.25">
      <c r="A7" s="171"/>
      <c r="B7" s="171"/>
      <c r="C7" s="171"/>
      <c r="D7" s="173"/>
      <c r="E7" s="168"/>
      <c r="F7" s="168"/>
    </row>
    <row r="8" spans="1:6" ht="30" customHeight="1" x14ac:dyDescent="0.25">
      <c r="A8" s="2">
        <v>1</v>
      </c>
      <c r="B8" s="2">
        <v>2</v>
      </c>
      <c r="C8" s="2">
        <v>3</v>
      </c>
      <c r="D8" s="2">
        <v>4</v>
      </c>
      <c r="E8" s="2">
        <v>5</v>
      </c>
      <c r="F8" s="2">
        <v>6</v>
      </c>
    </row>
    <row r="9" spans="1:6" ht="20.100000000000001" customHeight="1" x14ac:dyDescent="0.25">
      <c r="A9" s="6" t="s">
        <v>8</v>
      </c>
      <c r="B9" s="164" t="s">
        <v>9</v>
      </c>
      <c r="C9" s="165"/>
      <c r="D9" s="165"/>
      <c r="E9" s="165"/>
      <c r="F9" s="166"/>
    </row>
    <row r="10" spans="1:6" ht="20.100000000000001" customHeight="1" x14ac:dyDescent="0.25">
      <c r="A10" s="100">
        <v>1</v>
      </c>
      <c r="B10" s="101" t="s">
        <v>131</v>
      </c>
      <c r="C10" s="102">
        <f>PL1A!C12</f>
        <v>845</v>
      </c>
      <c r="D10" s="103">
        <f>PL1A!D12</f>
        <v>153.63636363636363</v>
      </c>
      <c r="E10" s="85">
        <v>2709</v>
      </c>
      <c r="F10" s="100" t="s">
        <v>31</v>
      </c>
    </row>
    <row r="11" spans="1:6" ht="20.100000000000001" customHeight="1" x14ac:dyDescent="0.25">
      <c r="A11" s="104">
        <v>2</v>
      </c>
      <c r="B11" s="99" t="s">
        <v>132</v>
      </c>
      <c r="C11" s="105">
        <f>PL1A!C13</f>
        <v>1042</v>
      </c>
      <c r="D11" s="106">
        <f>PL1A!D13</f>
        <v>189.45454545454544</v>
      </c>
      <c r="E11" s="85">
        <v>3157</v>
      </c>
      <c r="F11" s="104" t="s">
        <v>31</v>
      </c>
    </row>
    <row r="12" spans="1:6" ht="20.100000000000001" customHeight="1" x14ac:dyDescent="0.25">
      <c r="A12" s="104">
        <v>3</v>
      </c>
      <c r="B12" s="99" t="s">
        <v>133</v>
      </c>
      <c r="C12" s="105">
        <f>PL1A!C14</f>
        <v>912</v>
      </c>
      <c r="D12" s="106">
        <f>PL1A!D14</f>
        <v>165.81818181818181</v>
      </c>
      <c r="E12" s="85">
        <v>2493</v>
      </c>
      <c r="F12" s="104" t="s">
        <v>31</v>
      </c>
    </row>
    <row r="13" spans="1:6" ht="20.100000000000001" customHeight="1" x14ac:dyDescent="0.25">
      <c r="A13" s="104">
        <v>4</v>
      </c>
      <c r="B13" s="99" t="s">
        <v>134</v>
      </c>
      <c r="C13" s="105">
        <f>PL1A!C15</f>
        <v>606</v>
      </c>
      <c r="D13" s="106">
        <f>PL1A!D15</f>
        <v>110.18181818181819</v>
      </c>
      <c r="E13" s="85">
        <v>2593</v>
      </c>
      <c r="F13" s="104" t="s">
        <v>31</v>
      </c>
    </row>
    <row r="14" spans="1:6" ht="20.100000000000001" customHeight="1" x14ac:dyDescent="0.25">
      <c r="A14" s="107">
        <v>5</v>
      </c>
      <c r="B14" s="108" t="s">
        <v>135</v>
      </c>
      <c r="C14" s="109">
        <f>PL1A!C16</f>
        <v>652</v>
      </c>
      <c r="D14" s="110">
        <f>PL1A!D16</f>
        <v>118.54545454545456</v>
      </c>
      <c r="E14" s="85">
        <v>1567</v>
      </c>
      <c r="F14" s="107" t="s">
        <v>31</v>
      </c>
    </row>
    <row r="15" spans="1:6" ht="20.100000000000001" customHeight="1" x14ac:dyDescent="0.25">
      <c r="A15" s="3"/>
      <c r="B15" s="5" t="s">
        <v>171</v>
      </c>
      <c r="C15" s="1"/>
      <c r="D15" s="1"/>
      <c r="E15" s="1"/>
      <c r="F15" s="1"/>
    </row>
    <row r="16" spans="1:6" ht="20.100000000000001" customHeight="1" x14ac:dyDescent="0.25">
      <c r="A16" s="1" t="s">
        <v>10</v>
      </c>
      <c r="B16" s="164" t="s">
        <v>27</v>
      </c>
      <c r="C16" s="165"/>
      <c r="D16" s="165"/>
      <c r="E16" s="165"/>
      <c r="F16" s="166"/>
    </row>
    <row r="17" spans="1:7" ht="20.100000000000001" customHeight="1" x14ac:dyDescent="0.25">
      <c r="A17" s="3"/>
      <c r="B17" s="5" t="s">
        <v>172</v>
      </c>
      <c r="C17" s="1"/>
      <c r="D17" s="1"/>
      <c r="E17" s="1"/>
      <c r="F17" s="1"/>
    </row>
    <row r="20" spans="1:7" x14ac:dyDescent="0.25">
      <c r="A20" s="39" t="s">
        <v>121</v>
      </c>
      <c r="B20" s="39"/>
      <c r="C20" s="39"/>
      <c r="D20" s="39"/>
      <c r="E20" s="39"/>
      <c r="F20" s="39"/>
      <c r="G20" s="39"/>
    </row>
  </sheetData>
  <mergeCells count="11">
    <mergeCell ref="B9:F9"/>
    <mergeCell ref="B16:F16"/>
    <mergeCell ref="F6:F7"/>
    <mergeCell ref="E6:E7"/>
    <mergeCell ref="A2:F2"/>
    <mergeCell ref="A3:F3"/>
    <mergeCell ref="A4:F4"/>
    <mergeCell ref="A6:A7"/>
    <mergeCell ref="B6:B7"/>
    <mergeCell ref="C6:C7"/>
    <mergeCell ref="D6:D7"/>
  </mergeCells>
  <pageMargins left="0.45" right="0.2" top="0.75" bottom="0.75" header="0.3" footer="0.3"/>
  <pageSetup paperSize="9" scale="98" fitToHeight="0"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61"/>
  <sheetViews>
    <sheetView tabSelected="1" topLeftCell="A15" zoomScale="85" zoomScaleNormal="85" workbookViewId="0">
      <selection activeCell="M9" sqref="M9:M11"/>
    </sheetView>
  </sheetViews>
  <sheetFormatPr defaultColWidth="9.140625" defaultRowHeight="18.75" x14ac:dyDescent="0.3"/>
  <cols>
    <col min="1" max="1" width="6.28515625" style="42" customWidth="1"/>
    <col min="2" max="2" width="63.85546875" style="42" customWidth="1"/>
    <col min="3" max="4" width="8" style="42" customWidth="1"/>
    <col min="5" max="5" width="9.42578125" style="42" bestFit="1" customWidth="1"/>
    <col min="6" max="6" width="8" style="42" customWidth="1"/>
    <col min="7" max="7" width="20.140625" style="42" customWidth="1"/>
    <col min="8" max="8" width="7.28515625" style="42" customWidth="1"/>
    <col min="9" max="9" width="20.42578125" style="136" customWidth="1"/>
    <col min="10" max="12" width="8.5703125" style="42" customWidth="1"/>
    <col min="13" max="13" width="17.7109375" style="42" customWidth="1"/>
    <col min="14" max="14" width="19.85546875" style="127" customWidth="1"/>
    <col min="15" max="15" width="28" style="42" customWidth="1"/>
    <col min="16" max="16" width="34.140625" style="42" customWidth="1"/>
    <col min="17" max="16384" width="9.140625" style="42"/>
  </cols>
  <sheetData>
    <row r="1" spans="1:18" ht="32.25" customHeight="1" x14ac:dyDescent="0.3">
      <c r="A1" s="239" t="s">
        <v>173</v>
      </c>
      <c r="B1" s="239"/>
      <c r="C1" s="154"/>
      <c r="D1" s="154"/>
      <c r="E1" s="154"/>
      <c r="F1" s="154"/>
      <c r="G1" s="154"/>
    </row>
    <row r="2" spans="1:18" ht="39.75" customHeight="1" x14ac:dyDescent="0.3">
      <c r="A2" s="183" t="s">
        <v>174</v>
      </c>
      <c r="B2" s="183"/>
      <c r="C2" s="183"/>
      <c r="D2" s="183"/>
      <c r="E2" s="183"/>
      <c r="F2" s="183"/>
      <c r="G2" s="183"/>
      <c r="H2" s="183"/>
      <c r="I2" s="183"/>
      <c r="J2" s="183"/>
      <c r="K2" s="183"/>
      <c r="L2" s="183"/>
      <c r="M2" s="183"/>
      <c r="N2" s="183"/>
      <c r="O2" s="183"/>
      <c r="P2" s="183"/>
    </row>
    <row r="3" spans="1:18" ht="21.75" customHeight="1" x14ac:dyDescent="0.3">
      <c r="A3" s="184" t="str">
        <f>PL1B!A4</f>
        <v>(Kèm theo Đề án số         /ĐA-UBND ngày      /06/2026 của UBND phường Phố Hiến)</v>
      </c>
      <c r="B3" s="184"/>
      <c r="C3" s="184"/>
      <c r="D3" s="184"/>
      <c r="E3" s="184"/>
      <c r="F3" s="184"/>
      <c r="G3" s="184"/>
      <c r="H3" s="184"/>
      <c r="I3" s="184"/>
      <c r="J3" s="184"/>
      <c r="K3" s="184"/>
      <c r="L3" s="184"/>
      <c r="M3" s="184"/>
      <c r="N3" s="184"/>
      <c r="O3" s="184"/>
      <c r="P3" s="184"/>
    </row>
    <row r="4" spans="1:18" ht="8.25" customHeight="1" x14ac:dyDescent="0.3"/>
    <row r="5" spans="1:18" s="43" customFormat="1" ht="25.5" customHeight="1" x14ac:dyDescent="0.25">
      <c r="A5" s="185" t="s">
        <v>66</v>
      </c>
      <c r="B5" s="185" t="s">
        <v>218</v>
      </c>
      <c r="C5" s="186" t="s">
        <v>213</v>
      </c>
      <c r="D5" s="186" t="s">
        <v>214</v>
      </c>
      <c r="E5" s="186" t="s">
        <v>175</v>
      </c>
      <c r="F5" s="186" t="s">
        <v>37</v>
      </c>
      <c r="G5" s="185" t="s">
        <v>83</v>
      </c>
      <c r="H5" s="185"/>
      <c r="I5" s="185"/>
      <c r="J5" s="185"/>
      <c r="K5" s="185"/>
      <c r="L5" s="185"/>
      <c r="M5" s="185"/>
      <c r="N5" s="185"/>
      <c r="O5" s="185"/>
      <c r="P5" s="185" t="s">
        <v>12</v>
      </c>
    </row>
    <row r="6" spans="1:18" s="43" customFormat="1" ht="24.75" customHeight="1" x14ac:dyDescent="0.25">
      <c r="A6" s="185"/>
      <c r="B6" s="185"/>
      <c r="C6" s="187"/>
      <c r="D6" s="187" t="s">
        <v>84</v>
      </c>
      <c r="E6" s="187"/>
      <c r="F6" s="187"/>
      <c r="G6" s="185" t="s">
        <v>177</v>
      </c>
      <c r="H6" s="185" t="s">
        <v>215</v>
      </c>
      <c r="I6" s="210" t="s">
        <v>102</v>
      </c>
      <c r="J6" s="185" t="s">
        <v>214</v>
      </c>
      <c r="K6" s="189" t="s">
        <v>175</v>
      </c>
      <c r="L6" s="189" t="s">
        <v>37</v>
      </c>
      <c r="M6" s="189" t="s">
        <v>232</v>
      </c>
      <c r="N6" s="185" t="s">
        <v>85</v>
      </c>
      <c r="O6" s="185" t="s">
        <v>88</v>
      </c>
      <c r="P6" s="185"/>
    </row>
    <row r="7" spans="1:18" s="44" customFormat="1" ht="54" customHeight="1" x14ac:dyDescent="0.25">
      <c r="A7" s="185"/>
      <c r="B7" s="185"/>
      <c r="C7" s="188"/>
      <c r="D7" s="188" t="s">
        <v>84</v>
      </c>
      <c r="E7" s="188"/>
      <c r="F7" s="188"/>
      <c r="G7" s="185"/>
      <c r="H7" s="185"/>
      <c r="I7" s="211"/>
      <c r="J7" s="185"/>
      <c r="K7" s="190"/>
      <c r="L7" s="190"/>
      <c r="M7" s="190"/>
      <c r="N7" s="185"/>
      <c r="O7" s="185"/>
      <c r="P7" s="185"/>
    </row>
    <row r="8" spans="1:18" s="45" customFormat="1" ht="28.5" customHeight="1" x14ac:dyDescent="0.25">
      <c r="A8" s="41">
        <v>1</v>
      </c>
      <c r="B8" s="41">
        <v>2</v>
      </c>
      <c r="C8" s="41">
        <v>3</v>
      </c>
      <c r="D8" s="41">
        <v>4</v>
      </c>
      <c r="E8" s="41"/>
      <c r="F8" s="41"/>
      <c r="G8" s="41">
        <v>5</v>
      </c>
      <c r="H8" s="41">
        <v>6</v>
      </c>
      <c r="I8" s="137">
        <v>7</v>
      </c>
      <c r="J8" s="41">
        <v>8</v>
      </c>
      <c r="K8" s="41"/>
      <c r="L8" s="41"/>
      <c r="M8" s="41"/>
      <c r="N8" s="41">
        <v>9</v>
      </c>
      <c r="O8" s="41">
        <v>9</v>
      </c>
      <c r="P8" s="41">
        <v>10</v>
      </c>
    </row>
    <row r="9" spans="1:18" s="45" customFormat="1" ht="57.75" customHeight="1" x14ac:dyDescent="0.25">
      <c r="A9" s="191">
        <v>1</v>
      </c>
      <c r="B9" s="111" t="s">
        <v>176</v>
      </c>
      <c r="C9" s="112">
        <v>2215</v>
      </c>
      <c r="D9" s="112">
        <v>7757</v>
      </c>
      <c r="E9" s="113">
        <v>347.76</v>
      </c>
      <c r="F9" s="114">
        <v>190</v>
      </c>
      <c r="G9" s="192" t="s">
        <v>128</v>
      </c>
      <c r="H9" s="193">
        <f>C9-C10</f>
        <v>1915</v>
      </c>
      <c r="I9" s="212">
        <f>H9/550*100</f>
        <v>348.18181818181819</v>
      </c>
      <c r="J9" s="194">
        <f>D9-D10</f>
        <v>6257</v>
      </c>
      <c r="K9" s="204">
        <f>E9-E10-E11</f>
        <v>252.48000000000002</v>
      </c>
      <c r="L9" s="194">
        <f>F9</f>
        <v>190</v>
      </c>
      <c r="M9" s="194" t="s">
        <v>233</v>
      </c>
      <c r="N9" s="192" t="s">
        <v>87</v>
      </c>
      <c r="O9" s="197" t="s">
        <v>178</v>
      </c>
      <c r="P9" s="215"/>
    </row>
    <row r="10" spans="1:18" s="45" customFormat="1" ht="57.75" customHeight="1" x14ac:dyDescent="0.25">
      <c r="A10" s="191"/>
      <c r="B10" s="111" t="s">
        <v>196</v>
      </c>
      <c r="C10" s="112">
        <v>300</v>
      </c>
      <c r="D10" s="112">
        <v>1500</v>
      </c>
      <c r="E10" s="113">
        <v>55.78</v>
      </c>
      <c r="F10" s="114"/>
      <c r="G10" s="192"/>
      <c r="H10" s="193"/>
      <c r="I10" s="214"/>
      <c r="J10" s="195"/>
      <c r="K10" s="222"/>
      <c r="L10" s="195"/>
      <c r="M10" s="195"/>
      <c r="N10" s="192"/>
      <c r="O10" s="198"/>
      <c r="P10" s="216"/>
    </row>
    <row r="11" spans="1:18" s="45" customFormat="1" ht="57.75" customHeight="1" x14ac:dyDescent="0.25">
      <c r="A11" s="191"/>
      <c r="B11" s="111" t="s">
        <v>197</v>
      </c>
      <c r="C11" s="112"/>
      <c r="D11" s="112"/>
      <c r="E11" s="113">
        <v>39.5</v>
      </c>
      <c r="F11" s="114"/>
      <c r="G11" s="192"/>
      <c r="H11" s="193"/>
      <c r="I11" s="213"/>
      <c r="J11" s="196"/>
      <c r="K11" s="205"/>
      <c r="L11" s="196"/>
      <c r="M11" s="196"/>
      <c r="N11" s="192"/>
      <c r="O11" s="199"/>
      <c r="P11" s="217"/>
      <c r="Q11" s="206"/>
      <c r="R11" s="207"/>
    </row>
    <row r="12" spans="1:18" s="45" customFormat="1" ht="15.75" x14ac:dyDescent="0.25">
      <c r="A12" s="191">
        <v>2</v>
      </c>
      <c r="B12" s="111" t="s">
        <v>129</v>
      </c>
      <c r="C12" s="112">
        <v>570</v>
      </c>
      <c r="D12" s="112">
        <v>1854</v>
      </c>
      <c r="E12" s="116">
        <v>96.95</v>
      </c>
      <c r="F12" s="117">
        <v>44</v>
      </c>
      <c r="G12" s="208" t="s">
        <v>129</v>
      </c>
      <c r="H12" s="177">
        <f>C12+C13</f>
        <v>870</v>
      </c>
      <c r="I12" s="212">
        <f>H12/550*100</f>
        <v>158.18181818181819</v>
      </c>
      <c r="J12" s="194">
        <f>D12+D13</f>
        <v>3354</v>
      </c>
      <c r="K12" s="204">
        <f>E12+E13</f>
        <v>152.73000000000002</v>
      </c>
      <c r="L12" s="194">
        <f>F12</f>
        <v>44</v>
      </c>
      <c r="M12" s="194" t="s">
        <v>129</v>
      </c>
      <c r="N12" s="174" t="s">
        <v>179</v>
      </c>
      <c r="O12" s="174" t="s">
        <v>178</v>
      </c>
      <c r="P12" s="215"/>
      <c r="Q12" s="206"/>
      <c r="R12" s="207"/>
    </row>
    <row r="13" spans="1:18" s="45" customFormat="1" ht="47.25" x14ac:dyDescent="0.25">
      <c r="A13" s="191"/>
      <c r="B13" s="111" t="s">
        <v>199</v>
      </c>
      <c r="C13" s="112">
        <v>300</v>
      </c>
      <c r="D13" s="112">
        <v>1500</v>
      </c>
      <c r="E13" s="113">
        <v>55.78</v>
      </c>
      <c r="F13" s="114"/>
      <c r="G13" s="209"/>
      <c r="H13" s="179"/>
      <c r="I13" s="213"/>
      <c r="J13" s="196"/>
      <c r="K13" s="205"/>
      <c r="L13" s="196"/>
      <c r="M13" s="196"/>
      <c r="N13" s="176"/>
      <c r="O13" s="176"/>
      <c r="P13" s="217"/>
      <c r="Q13" s="115"/>
      <c r="R13" s="46"/>
    </row>
    <row r="14" spans="1:18" s="45" customFormat="1" ht="15.75" x14ac:dyDescent="0.25">
      <c r="A14" s="118">
        <v>3</v>
      </c>
      <c r="B14" s="111" t="s">
        <v>130</v>
      </c>
      <c r="C14" s="112">
        <v>578</v>
      </c>
      <c r="D14" s="112">
        <v>1869</v>
      </c>
      <c r="E14" s="116">
        <v>112.7</v>
      </c>
      <c r="F14" s="117">
        <v>68</v>
      </c>
      <c r="G14" s="202" t="s">
        <v>130</v>
      </c>
      <c r="H14" s="202">
        <f>C14</f>
        <v>578</v>
      </c>
      <c r="I14" s="200">
        <f>H14/550*100</f>
        <v>105.09090909090911</v>
      </c>
      <c r="J14" s="194">
        <f>D14</f>
        <v>1869</v>
      </c>
      <c r="K14" s="204">
        <f>E14+E15</f>
        <v>152.19999999999999</v>
      </c>
      <c r="L14" s="194">
        <f>F14</f>
        <v>68</v>
      </c>
      <c r="M14" s="194" t="s">
        <v>130</v>
      </c>
      <c r="N14" s="174" t="s">
        <v>179</v>
      </c>
      <c r="O14" s="174" t="s">
        <v>178</v>
      </c>
      <c r="P14" s="197" t="s">
        <v>206</v>
      </c>
    </row>
    <row r="15" spans="1:18" s="45" customFormat="1" ht="47.25" x14ac:dyDescent="0.25">
      <c r="A15" s="118"/>
      <c r="B15" s="111" t="s">
        <v>198</v>
      </c>
      <c r="C15" s="112"/>
      <c r="D15" s="112"/>
      <c r="E15" s="113">
        <v>39.5</v>
      </c>
      <c r="F15" s="114"/>
      <c r="G15" s="203"/>
      <c r="H15" s="203"/>
      <c r="I15" s="201"/>
      <c r="J15" s="196"/>
      <c r="K15" s="205"/>
      <c r="L15" s="196"/>
      <c r="M15" s="196"/>
      <c r="N15" s="176"/>
      <c r="O15" s="176"/>
      <c r="P15" s="199"/>
    </row>
    <row r="16" spans="1:18" ht="31.5" x14ac:dyDescent="0.3">
      <c r="A16" s="118">
        <v>4</v>
      </c>
      <c r="B16" s="119" t="s">
        <v>131</v>
      </c>
      <c r="C16" s="112">
        <v>845</v>
      </c>
      <c r="D16" s="112">
        <v>2709</v>
      </c>
      <c r="E16" s="113">
        <v>111.86</v>
      </c>
      <c r="F16" s="120">
        <v>85</v>
      </c>
      <c r="G16" s="121" t="str">
        <f>B16</f>
        <v>An Thượng</v>
      </c>
      <c r="H16" s="121">
        <f>C16</f>
        <v>845</v>
      </c>
      <c r="I16" s="122">
        <f>H16/550*100</f>
        <v>153.63636363636363</v>
      </c>
      <c r="J16" s="124">
        <f>D16</f>
        <v>2709</v>
      </c>
      <c r="K16" s="125">
        <f>E16</f>
        <v>111.86</v>
      </c>
      <c r="L16" s="126">
        <f>F16</f>
        <v>85</v>
      </c>
      <c r="M16" s="118" t="s">
        <v>131</v>
      </c>
      <c r="N16" s="128" t="s">
        <v>179</v>
      </c>
      <c r="O16" s="100" t="s">
        <v>31</v>
      </c>
      <c r="P16" s="153" t="s">
        <v>207</v>
      </c>
    </row>
    <row r="17" spans="1:16" ht="31.5" x14ac:dyDescent="0.3">
      <c r="A17" s="118">
        <v>5</v>
      </c>
      <c r="B17" s="119" t="s">
        <v>132</v>
      </c>
      <c r="C17" s="112">
        <v>1042</v>
      </c>
      <c r="D17" s="112">
        <v>3157</v>
      </c>
      <c r="E17" s="113">
        <v>100</v>
      </c>
      <c r="F17" s="114">
        <v>156</v>
      </c>
      <c r="G17" s="121" t="str">
        <f t="shared" ref="G17:G20" si="0">B17</f>
        <v>An Bình</v>
      </c>
      <c r="H17" s="121">
        <f t="shared" ref="H17:H20" si="1">C17</f>
        <v>1042</v>
      </c>
      <c r="I17" s="122">
        <f t="shared" ref="I17:I20" si="2">H17/550*100</f>
        <v>189.45454545454544</v>
      </c>
      <c r="J17" s="124">
        <f t="shared" ref="J17:J20" si="3">D17</f>
        <v>3157</v>
      </c>
      <c r="K17" s="125">
        <f t="shared" ref="K17:K20" si="4">E17</f>
        <v>100</v>
      </c>
      <c r="L17" s="126">
        <f t="shared" ref="L17:L20" si="5">F17</f>
        <v>156</v>
      </c>
      <c r="M17" s="118" t="s">
        <v>132</v>
      </c>
      <c r="N17" s="128" t="s">
        <v>179</v>
      </c>
      <c r="O17" s="100" t="s">
        <v>31</v>
      </c>
      <c r="P17" s="153" t="s">
        <v>208</v>
      </c>
    </row>
    <row r="18" spans="1:16" ht="18.75" customHeight="1" x14ac:dyDescent="0.3">
      <c r="A18" s="118">
        <v>6</v>
      </c>
      <c r="B18" s="119" t="s">
        <v>133</v>
      </c>
      <c r="C18" s="112">
        <v>912</v>
      </c>
      <c r="D18" s="112">
        <v>2493</v>
      </c>
      <c r="E18" s="113">
        <v>76.84</v>
      </c>
      <c r="F18" s="114">
        <v>172</v>
      </c>
      <c r="G18" s="121" t="str">
        <f t="shared" si="0"/>
        <v>An Dương</v>
      </c>
      <c r="H18" s="121">
        <f t="shared" si="1"/>
        <v>912</v>
      </c>
      <c r="I18" s="122">
        <f t="shared" si="2"/>
        <v>165.81818181818181</v>
      </c>
      <c r="J18" s="124">
        <f t="shared" si="3"/>
        <v>2493</v>
      </c>
      <c r="K18" s="125">
        <f t="shared" si="4"/>
        <v>76.84</v>
      </c>
      <c r="L18" s="126">
        <f t="shared" si="5"/>
        <v>172</v>
      </c>
      <c r="M18" s="118" t="s">
        <v>133</v>
      </c>
      <c r="N18" s="128" t="s">
        <v>179</v>
      </c>
      <c r="O18" s="100" t="s">
        <v>31</v>
      </c>
      <c r="P18" s="123"/>
    </row>
    <row r="19" spans="1:16" x14ac:dyDescent="0.3">
      <c r="A19" s="118">
        <v>7</v>
      </c>
      <c r="B19" s="119" t="s">
        <v>134</v>
      </c>
      <c r="C19" s="112">
        <v>606</v>
      </c>
      <c r="D19" s="112">
        <v>2093</v>
      </c>
      <c r="E19" s="113">
        <v>23.82</v>
      </c>
      <c r="F19" s="114">
        <v>145</v>
      </c>
      <c r="G19" s="121" t="str">
        <f t="shared" si="0"/>
        <v>Chợ Gạo</v>
      </c>
      <c r="H19" s="121">
        <f t="shared" si="1"/>
        <v>606</v>
      </c>
      <c r="I19" s="122">
        <f t="shared" si="2"/>
        <v>110.18181818181819</v>
      </c>
      <c r="J19" s="124">
        <f t="shared" si="3"/>
        <v>2093</v>
      </c>
      <c r="K19" s="125">
        <f t="shared" si="4"/>
        <v>23.82</v>
      </c>
      <c r="L19" s="126">
        <f t="shared" si="5"/>
        <v>145</v>
      </c>
      <c r="M19" s="118" t="s">
        <v>134</v>
      </c>
      <c r="N19" s="128" t="s">
        <v>179</v>
      </c>
      <c r="O19" s="100" t="s">
        <v>31</v>
      </c>
      <c r="P19" s="123"/>
    </row>
    <row r="20" spans="1:16" ht="31.5" x14ac:dyDescent="0.3">
      <c r="A20" s="130">
        <v>8</v>
      </c>
      <c r="B20" s="131" t="s">
        <v>135</v>
      </c>
      <c r="C20" s="121">
        <v>652</v>
      </c>
      <c r="D20" s="121">
        <v>2067</v>
      </c>
      <c r="E20" s="122">
        <v>47.93</v>
      </c>
      <c r="F20" s="120">
        <v>137</v>
      </c>
      <c r="G20" s="121" t="str">
        <f t="shared" si="0"/>
        <v>Ấp Dâu</v>
      </c>
      <c r="H20" s="121">
        <f t="shared" si="1"/>
        <v>652</v>
      </c>
      <c r="I20" s="122">
        <f t="shared" si="2"/>
        <v>118.54545454545456</v>
      </c>
      <c r="J20" s="132">
        <f t="shared" si="3"/>
        <v>2067</v>
      </c>
      <c r="K20" s="133">
        <f t="shared" si="4"/>
        <v>47.93</v>
      </c>
      <c r="L20" s="134">
        <f t="shared" si="5"/>
        <v>137</v>
      </c>
      <c r="M20" s="155" t="s">
        <v>135</v>
      </c>
      <c r="N20" s="135" t="s">
        <v>179</v>
      </c>
      <c r="O20" s="100" t="s">
        <v>31</v>
      </c>
      <c r="P20" s="153" t="s">
        <v>209</v>
      </c>
    </row>
    <row r="21" spans="1:16" ht="20.100000000000001" customHeight="1" x14ac:dyDescent="0.3">
      <c r="A21" s="226">
        <v>9</v>
      </c>
      <c r="B21" s="119" t="s">
        <v>136</v>
      </c>
      <c r="C21" s="112">
        <v>929</v>
      </c>
      <c r="D21" s="112">
        <v>2722</v>
      </c>
      <c r="E21" s="113">
        <v>92.95</v>
      </c>
      <c r="F21" s="114">
        <v>119</v>
      </c>
      <c r="G21" s="221" t="s">
        <v>136</v>
      </c>
      <c r="H21" s="218">
        <f>C21+C23-C24</f>
        <v>1562</v>
      </c>
      <c r="I21" s="212">
        <f>H21/550*100</f>
        <v>284</v>
      </c>
      <c r="J21" s="218">
        <f>D21+D23-D24</f>
        <v>4257</v>
      </c>
      <c r="K21" s="212">
        <f>E21-E22+E23-E24</f>
        <v>101.93</v>
      </c>
      <c r="L21" s="177">
        <f>F21+F23</f>
        <v>218</v>
      </c>
      <c r="M21" s="177" t="s">
        <v>137</v>
      </c>
      <c r="N21" s="221" t="s">
        <v>86</v>
      </c>
      <c r="O21" s="208" t="s">
        <v>178</v>
      </c>
      <c r="P21" s="221"/>
    </row>
    <row r="22" spans="1:16" ht="49.5" customHeight="1" x14ac:dyDescent="0.3">
      <c r="A22" s="227"/>
      <c r="B22" s="111" t="s">
        <v>200</v>
      </c>
      <c r="C22" s="112"/>
      <c r="D22" s="112"/>
      <c r="E22" s="113">
        <v>41.96</v>
      </c>
      <c r="F22" s="114"/>
      <c r="G22" s="219"/>
      <c r="H22" s="219"/>
      <c r="I22" s="214"/>
      <c r="J22" s="219"/>
      <c r="K22" s="219"/>
      <c r="L22" s="219"/>
      <c r="M22" s="178"/>
      <c r="N22" s="219"/>
      <c r="O22" s="209"/>
      <c r="P22" s="219"/>
    </row>
    <row r="23" spans="1:16" ht="20.100000000000001" customHeight="1" x14ac:dyDescent="0.3">
      <c r="A23" s="227"/>
      <c r="B23" s="119" t="s">
        <v>137</v>
      </c>
      <c r="C23" s="112">
        <v>673</v>
      </c>
      <c r="D23" s="112">
        <v>1645</v>
      </c>
      <c r="E23" s="113">
        <v>88.7</v>
      </c>
      <c r="F23" s="114">
        <v>99</v>
      </c>
      <c r="G23" s="219"/>
      <c r="H23" s="219"/>
      <c r="I23" s="214"/>
      <c r="J23" s="219"/>
      <c r="K23" s="219"/>
      <c r="L23" s="219"/>
      <c r="M23" s="178"/>
      <c r="N23" s="219"/>
      <c r="O23" s="209"/>
      <c r="P23" s="219"/>
    </row>
    <row r="24" spans="1:16" ht="47.25" x14ac:dyDescent="0.3">
      <c r="A24" s="228"/>
      <c r="B24" s="111" t="s">
        <v>201</v>
      </c>
      <c r="C24" s="112">
        <v>40</v>
      </c>
      <c r="D24" s="112">
        <v>110</v>
      </c>
      <c r="E24" s="113">
        <v>37.76</v>
      </c>
      <c r="F24" s="114"/>
      <c r="G24" s="220"/>
      <c r="H24" s="220"/>
      <c r="I24" s="213"/>
      <c r="J24" s="220"/>
      <c r="K24" s="220"/>
      <c r="L24" s="220"/>
      <c r="M24" s="179"/>
      <c r="N24" s="220"/>
      <c r="O24" s="225"/>
      <c r="P24" s="220"/>
    </row>
    <row r="25" spans="1:16" ht="20.100000000000001" customHeight="1" x14ac:dyDescent="0.3">
      <c r="A25" s="226">
        <v>10</v>
      </c>
      <c r="B25" s="119" t="s">
        <v>180</v>
      </c>
      <c r="C25" s="112">
        <v>220</v>
      </c>
      <c r="D25" s="112">
        <v>1287</v>
      </c>
      <c r="E25" s="113">
        <v>3.48</v>
      </c>
      <c r="F25" s="114">
        <v>45</v>
      </c>
      <c r="G25" s="221" t="s">
        <v>147</v>
      </c>
      <c r="H25" s="218">
        <f>C25+C26+C27</f>
        <v>895</v>
      </c>
      <c r="I25" s="212">
        <f>H25/550*100</f>
        <v>162.72727272727272</v>
      </c>
      <c r="J25" s="218">
        <f>D25+D26+D27</f>
        <v>3553</v>
      </c>
      <c r="K25" s="212">
        <f>E25+E26+E27</f>
        <v>32.49</v>
      </c>
      <c r="L25" s="177">
        <f>F25+F26+F27</f>
        <v>239</v>
      </c>
      <c r="M25" s="174" t="s">
        <v>148</v>
      </c>
      <c r="N25" s="221" t="s">
        <v>87</v>
      </c>
      <c r="O25" s="208" t="s">
        <v>186</v>
      </c>
      <c r="P25" s="221"/>
    </row>
    <row r="26" spans="1:16" ht="20.100000000000001" customHeight="1" x14ac:dyDescent="0.3">
      <c r="A26" s="227"/>
      <c r="B26" s="119" t="s">
        <v>147</v>
      </c>
      <c r="C26" s="112">
        <v>240</v>
      </c>
      <c r="D26" s="112">
        <v>742</v>
      </c>
      <c r="E26" s="113">
        <v>23.67</v>
      </c>
      <c r="F26" s="114">
        <v>99</v>
      </c>
      <c r="G26" s="219"/>
      <c r="H26" s="223"/>
      <c r="I26" s="214"/>
      <c r="J26" s="219"/>
      <c r="K26" s="219"/>
      <c r="L26" s="219"/>
      <c r="M26" s="175"/>
      <c r="N26" s="219"/>
      <c r="O26" s="219"/>
      <c r="P26" s="219"/>
    </row>
    <row r="27" spans="1:16" ht="20.100000000000001" customHeight="1" x14ac:dyDescent="0.3">
      <c r="A27" s="228"/>
      <c r="B27" s="119" t="s">
        <v>148</v>
      </c>
      <c r="C27" s="112">
        <v>435</v>
      </c>
      <c r="D27" s="112">
        <v>1524</v>
      </c>
      <c r="E27" s="113">
        <v>5.34</v>
      </c>
      <c r="F27" s="114">
        <v>95</v>
      </c>
      <c r="G27" s="220"/>
      <c r="H27" s="224"/>
      <c r="I27" s="213"/>
      <c r="J27" s="220"/>
      <c r="K27" s="220"/>
      <c r="L27" s="220"/>
      <c r="M27" s="176"/>
      <c r="N27" s="220"/>
      <c r="O27" s="220"/>
      <c r="P27" s="220"/>
    </row>
    <row r="28" spans="1:16" ht="20.100000000000001" customHeight="1" x14ac:dyDescent="0.3">
      <c r="A28" s="226">
        <v>11</v>
      </c>
      <c r="B28" s="119" t="s">
        <v>138</v>
      </c>
      <c r="C28" s="112">
        <v>377</v>
      </c>
      <c r="D28" s="112">
        <v>990</v>
      </c>
      <c r="E28" s="113">
        <v>13.85</v>
      </c>
      <c r="F28" s="114">
        <v>66</v>
      </c>
      <c r="G28" s="221" t="s">
        <v>140</v>
      </c>
      <c r="H28" s="218">
        <f>C28+C29+C30+C31</f>
        <v>1713</v>
      </c>
      <c r="I28" s="212">
        <f>H28/550*100</f>
        <v>311.4545454545455</v>
      </c>
      <c r="J28" s="218">
        <f>D28+D29+D30+D31</f>
        <v>4631</v>
      </c>
      <c r="K28" s="212">
        <f>E28+E29+E30+E31+E32</f>
        <v>135.88999999999999</v>
      </c>
      <c r="L28" s="177">
        <f>F28+F29+F30+F31</f>
        <v>242</v>
      </c>
      <c r="M28" s="177" t="s">
        <v>141</v>
      </c>
      <c r="N28" s="221" t="s">
        <v>183</v>
      </c>
      <c r="O28" s="208" t="s">
        <v>186</v>
      </c>
      <c r="P28" s="221"/>
    </row>
    <row r="29" spans="1:16" ht="20.100000000000001" customHeight="1" x14ac:dyDescent="0.3">
      <c r="A29" s="227"/>
      <c r="B29" s="119" t="s">
        <v>139</v>
      </c>
      <c r="C29" s="112">
        <v>476</v>
      </c>
      <c r="D29" s="112">
        <v>1008</v>
      </c>
      <c r="E29" s="113">
        <v>26.3</v>
      </c>
      <c r="F29" s="114">
        <v>48</v>
      </c>
      <c r="G29" s="219"/>
      <c r="H29" s="223"/>
      <c r="I29" s="214"/>
      <c r="J29" s="219"/>
      <c r="K29" s="219"/>
      <c r="L29" s="219"/>
      <c r="M29" s="178"/>
      <c r="N29" s="219"/>
      <c r="O29" s="219"/>
      <c r="P29" s="219"/>
    </row>
    <row r="30" spans="1:16" ht="20.100000000000001" customHeight="1" x14ac:dyDescent="0.3">
      <c r="A30" s="227"/>
      <c r="B30" s="119" t="s">
        <v>140</v>
      </c>
      <c r="C30" s="112">
        <v>510</v>
      </c>
      <c r="D30" s="112">
        <v>1254</v>
      </c>
      <c r="E30" s="113">
        <v>13.1</v>
      </c>
      <c r="F30" s="114">
        <v>63</v>
      </c>
      <c r="G30" s="219"/>
      <c r="H30" s="223"/>
      <c r="I30" s="214"/>
      <c r="J30" s="219"/>
      <c r="K30" s="219"/>
      <c r="L30" s="219"/>
      <c r="M30" s="178"/>
      <c r="N30" s="219"/>
      <c r="O30" s="219"/>
      <c r="P30" s="219"/>
    </row>
    <row r="31" spans="1:16" ht="20.100000000000001" customHeight="1" x14ac:dyDescent="0.3">
      <c r="A31" s="227"/>
      <c r="B31" s="119" t="s">
        <v>141</v>
      </c>
      <c r="C31" s="112">
        <v>350</v>
      </c>
      <c r="D31" s="112">
        <v>1379</v>
      </c>
      <c r="E31" s="113">
        <v>28.85</v>
      </c>
      <c r="F31" s="114">
        <v>65</v>
      </c>
      <c r="G31" s="219"/>
      <c r="H31" s="223"/>
      <c r="I31" s="214"/>
      <c r="J31" s="219"/>
      <c r="K31" s="219"/>
      <c r="L31" s="219"/>
      <c r="M31" s="178"/>
      <c r="N31" s="219"/>
      <c r="O31" s="219"/>
      <c r="P31" s="219"/>
    </row>
    <row r="32" spans="1:16" ht="20.100000000000001" customHeight="1" x14ac:dyDescent="0.3">
      <c r="A32" s="228"/>
      <c r="B32" s="119" t="s">
        <v>181</v>
      </c>
      <c r="C32" s="112"/>
      <c r="D32" s="112"/>
      <c r="E32" s="113">
        <v>53.79</v>
      </c>
      <c r="F32" s="114"/>
      <c r="G32" s="220"/>
      <c r="H32" s="224"/>
      <c r="I32" s="213"/>
      <c r="J32" s="220"/>
      <c r="K32" s="220"/>
      <c r="L32" s="220"/>
      <c r="M32" s="179"/>
      <c r="N32" s="220"/>
      <c r="O32" s="220"/>
      <c r="P32" s="220"/>
    </row>
    <row r="33" spans="1:16" ht="20.100000000000001" customHeight="1" x14ac:dyDescent="0.3">
      <c r="A33" s="226">
        <v>12</v>
      </c>
      <c r="B33" s="119" t="s">
        <v>145</v>
      </c>
      <c r="C33" s="112">
        <v>1600</v>
      </c>
      <c r="D33" s="112">
        <v>4715</v>
      </c>
      <c r="E33" s="113">
        <v>275.3</v>
      </c>
      <c r="F33" s="114">
        <v>148</v>
      </c>
      <c r="G33" s="221" t="s">
        <v>182</v>
      </c>
      <c r="H33" s="218">
        <f>C33</f>
        <v>1600</v>
      </c>
      <c r="I33" s="212">
        <f>H33/550*100</f>
        <v>290.90909090909093</v>
      </c>
      <c r="J33" s="218">
        <f>D33</f>
        <v>4715</v>
      </c>
      <c r="K33" s="212">
        <f>E33+E34-E35</f>
        <v>226.95999999999998</v>
      </c>
      <c r="L33" s="177">
        <f>F33</f>
        <v>148</v>
      </c>
      <c r="M33" s="177" t="s">
        <v>145</v>
      </c>
      <c r="N33" s="221" t="s">
        <v>179</v>
      </c>
      <c r="O33" s="208" t="s">
        <v>178</v>
      </c>
      <c r="P33" s="197" t="s">
        <v>210</v>
      </c>
    </row>
    <row r="34" spans="1:16" ht="31.5" x14ac:dyDescent="0.3">
      <c r="A34" s="227"/>
      <c r="B34" s="111" t="s">
        <v>205</v>
      </c>
      <c r="C34" s="112"/>
      <c r="D34" s="112"/>
      <c r="E34" s="113">
        <v>12.34</v>
      </c>
      <c r="F34" s="114"/>
      <c r="G34" s="219"/>
      <c r="H34" s="219"/>
      <c r="I34" s="214"/>
      <c r="J34" s="223"/>
      <c r="K34" s="219"/>
      <c r="L34" s="219"/>
      <c r="M34" s="178"/>
      <c r="N34" s="219"/>
      <c r="O34" s="209"/>
      <c r="P34" s="198"/>
    </row>
    <row r="35" spans="1:16" ht="31.5" x14ac:dyDescent="0.3">
      <c r="A35" s="228"/>
      <c r="B35" s="111" t="s">
        <v>203</v>
      </c>
      <c r="C35" s="112"/>
      <c r="D35" s="112"/>
      <c r="E35" s="113">
        <v>60.68</v>
      </c>
      <c r="F35" s="114"/>
      <c r="G35" s="220"/>
      <c r="H35" s="220"/>
      <c r="I35" s="213"/>
      <c r="J35" s="224"/>
      <c r="K35" s="220"/>
      <c r="L35" s="220"/>
      <c r="M35" s="179"/>
      <c r="N35" s="220"/>
      <c r="O35" s="225"/>
      <c r="P35" s="199"/>
    </row>
    <row r="36" spans="1:16" ht="20.100000000000001" customHeight="1" x14ac:dyDescent="0.3">
      <c r="A36" s="226">
        <v>13</v>
      </c>
      <c r="B36" s="119" t="s">
        <v>143</v>
      </c>
      <c r="C36" s="112">
        <v>565</v>
      </c>
      <c r="D36" s="112">
        <v>1161</v>
      </c>
      <c r="E36" s="113">
        <v>57.43</v>
      </c>
      <c r="F36" s="114">
        <v>31</v>
      </c>
      <c r="G36" s="238" t="s">
        <v>143</v>
      </c>
      <c r="H36" s="234">
        <f>C36</f>
        <v>565</v>
      </c>
      <c r="I36" s="229">
        <f>H36/550*100</f>
        <v>102.72727272727273</v>
      </c>
      <c r="J36" s="234">
        <f>D36</f>
        <v>1161</v>
      </c>
      <c r="K36" s="229">
        <f>E36+E37-E38</f>
        <v>105.77</v>
      </c>
      <c r="L36" s="180">
        <f>F36</f>
        <v>31</v>
      </c>
      <c r="M36" s="180" t="s">
        <v>143</v>
      </c>
      <c r="N36" s="221" t="s">
        <v>179</v>
      </c>
      <c r="O36" s="235" t="s">
        <v>178</v>
      </c>
      <c r="P36" s="197" t="s">
        <v>210</v>
      </c>
    </row>
    <row r="37" spans="1:16" ht="31.5" x14ac:dyDescent="0.3">
      <c r="A37" s="227"/>
      <c r="B37" s="111" t="s">
        <v>202</v>
      </c>
      <c r="C37" s="112"/>
      <c r="D37" s="112"/>
      <c r="E37" s="113">
        <v>60.68</v>
      </c>
      <c r="F37" s="114"/>
      <c r="G37" s="230"/>
      <c r="H37" s="230"/>
      <c r="I37" s="232"/>
      <c r="J37" s="230"/>
      <c r="K37" s="230"/>
      <c r="L37" s="230"/>
      <c r="M37" s="181"/>
      <c r="N37" s="219"/>
      <c r="O37" s="236"/>
      <c r="P37" s="198"/>
    </row>
    <row r="38" spans="1:16" ht="31.5" x14ac:dyDescent="0.3">
      <c r="A38" s="228"/>
      <c r="B38" s="111" t="s">
        <v>204</v>
      </c>
      <c r="C38" s="112"/>
      <c r="D38" s="112"/>
      <c r="E38" s="113">
        <v>12.34</v>
      </c>
      <c r="F38" s="114"/>
      <c r="G38" s="231"/>
      <c r="H38" s="231"/>
      <c r="I38" s="233"/>
      <c r="J38" s="231"/>
      <c r="K38" s="231"/>
      <c r="L38" s="231"/>
      <c r="M38" s="182"/>
      <c r="N38" s="220"/>
      <c r="O38" s="237"/>
      <c r="P38" s="199"/>
    </row>
    <row r="39" spans="1:16" ht="20.100000000000001" customHeight="1" x14ac:dyDescent="0.3">
      <c r="A39" s="226">
        <v>14</v>
      </c>
      <c r="B39" s="119" t="s">
        <v>144</v>
      </c>
      <c r="C39" s="112">
        <v>400</v>
      </c>
      <c r="D39" s="112">
        <v>1135</v>
      </c>
      <c r="E39" s="113">
        <v>66.75</v>
      </c>
      <c r="F39" s="114">
        <v>17</v>
      </c>
      <c r="G39" s="238" t="s">
        <v>144</v>
      </c>
      <c r="H39" s="234">
        <f>C39+C40</f>
        <v>1250</v>
      </c>
      <c r="I39" s="229">
        <f>H39/550*100</f>
        <v>227.27272727272728</v>
      </c>
      <c r="J39" s="234">
        <f>D39+D40</f>
        <v>3413</v>
      </c>
      <c r="K39" s="229">
        <f>E39+E40</f>
        <v>222.82</v>
      </c>
      <c r="L39" s="180">
        <f>F39+F40</f>
        <v>69</v>
      </c>
      <c r="M39" s="180" t="s">
        <v>144</v>
      </c>
      <c r="N39" s="221" t="s">
        <v>86</v>
      </c>
      <c r="O39" s="235" t="s">
        <v>178</v>
      </c>
      <c r="P39" s="221"/>
    </row>
    <row r="40" spans="1:16" ht="20.100000000000001" customHeight="1" x14ac:dyDescent="0.3">
      <c r="A40" s="228"/>
      <c r="B40" s="119" t="s">
        <v>142</v>
      </c>
      <c r="C40" s="112">
        <v>850</v>
      </c>
      <c r="D40" s="112">
        <v>2278</v>
      </c>
      <c r="E40" s="113">
        <v>156.07</v>
      </c>
      <c r="F40" s="114">
        <v>52</v>
      </c>
      <c r="G40" s="231"/>
      <c r="H40" s="231"/>
      <c r="I40" s="233"/>
      <c r="J40" s="231"/>
      <c r="K40" s="231"/>
      <c r="L40" s="231"/>
      <c r="M40" s="182"/>
      <c r="N40" s="220"/>
      <c r="O40" s="237"/>
      <c r="P40" s="220"/>
    </row>
    <row r="41" spans="1:16" ht="20.100000000000001" customHeight="1" x14ac:dyDescent="0.3">
      <c r="A41" s="226">
        <v>15</v>
      </c>
      <c r="B41" s="119" t="s">
        <v>149</v>
      </c>
      <c r="C41" s="112">
        <v>422</v>
      </c>
      <c r="D41" s="112">
        <v>1342</v>
      </c>
      <c r="E41" s="113">
        <v>4.7</v>
      </c>
      <c r="F41" s="114">
        <v>41</v>
      </c>
      <c r="G41" s="221" t="s">
        <v>151</v>
      </c>
      <c r="H41" s="218">
        <f>C41+C42+C43</f>
        <v>912</v>
      </c>
      <c r="I41" s="212">
        <f>H41/550*100</f>
        <v>165.81818181818181</v>
      </c>
      <c r="J41" s="218">
        <f>D41+D42+D43</f>
        <v>3311</v>
      </c>
      <c r="K41" s="212">
        <f>E41+E42+E43</f>
        <v>56.42</v>
      </c>
      <c r="L41" s="177">
        <f>F41+F42+F43</f>
        <v>308</v>
      </c>
      <c r="M41" s="177" t="s">
        <v>151</v>
      </c>
      <c r="N41" s="221" t="s">
        <v>87</v>
      </c>
      <c r="O41" s="208" t="s">
        <v>186</v>
      </c>
      <c r="P41" s="197" t="s">
        <v>211</v>
      </c>
    </row>
    <row r="42" spans="1:16" ht="20.100000000000001" customHeight="1" x14ac:dyDescent="0.3">
      <c r="A42" s="227"/>
      <c r="B42" s="119" t="s">
        <v>150</v>
      </c>
      <c r="C42" s="112">
        <v>170</v>
      </c>
      <c r="D42" s="112">
        <v>959</v>
      </c>
      <c r="E42" s="113">
        <v>3.18</v>
      </c>
      <c r="F42" s="114">
        <v>85</v>
      </c>
      <c r="G42" s="219"/>
      <c r="H42" s="219"/>
      <c r="I42" s="214"/>
      <c r="J42" s="219"/>
      <c r="K42" s="219"/>
      <c r="L42" s="219"/>
      <c r="M42" s="178"/>
      <c r="N42" s="219"/>
      <c r="O42" s="209"/>
      <c r="P42" s="198"/>
    </row>
    <row r="43" spans="1:16" ht="20.100000000000001" customHeight="1" x14ac:dyDescent="0.3">
      <c r="A43" s="228"/>
      <c r="B43" s="119" t="s">
        <v>151</v>
      </c>
      <c r="C43" s="112">
        <v>320</v>
      </c>
      <c r="D43" s="112">
        <v>1010</v>
      </c>
      <c r="E43" s="113">
        <v>48.54</v>
      </c>
      <c r="F43" s="114">
        <v>182</v>
      </c>
      <c r="G43" s="220"/>
      <c r="H43" s="220"/>
      <c r="I43" s="213"/>
      <c r="J43" s="220"/>
      <c r="K43" s="220"/>
      <c r="L43" s="220"/>
      <c r="M43" s="179"/>
      <c r="N43" s="220"/>
      <c r="O43" s="225"/>
      <c r="P43" s="199"/>
    </row>
    <row r="44" spans="1:16" ht="20.100000000000001" customHeight="1" x14ac:dyDescent="0.3">
      <c r="A44" s="226">
        <v>16</v>
      </c>
      <c r="B44" s="119" t="s">
        <v>152</v>
      </c>
      <c r="C44" s="112">
        <v>465</v>
      </c>
      <c r="D44" s="112">
        <v>1337</v>
      </c>
      <c r="E44" s="113">
        <v>5.26</v>
      </c>
      <c r="F44" s="114">
        <v>74</v>
      </c>
      <c r="G44" s="221" t="s">
        <v>158</v>
      </c>
      <c r="H44" s="218">
        <f>C44+C45+C46</f>
        <v>920</v>
      </c>
      <c r="I44" s="212">
        <f>H44/550*100</f>
        <v>167.27272727272725</v>
      </c>
      <c r="J44" s="218">
        <f>D44+D45+D46</f>
        <v>3192</v>
      </c>
      <c r="K44" s="212">
        <f>E44+E45+E46</f>
        <v>13.120000000000001</v>
      </c>
      <c r="L44" s="177">
        <f>F44+F45+F46</f>
        <v>208</v>
      </c>
      <c r="M44" s="177" t="s">
        <v>153</v>
      </c>
      <c r="N44" s="221" t="s">
        <v>87</v>
      </c>
      <c r="O44" s="208" t="s">
        <v>186</v>
      </c>
      <c r="P44" s="221"/>
    </row>
    <row r="45" spans="1:16" ht="20.100000000000001" customHeight="1" x14ac:dyDescent="0.3">
      <c r="A45" s="227"/>
      <c r="B45" s="119" t="s">
        <v>153</v>
      </c>
      <c r="C45" s="112">
        <v>185</v>
      </c>
      <c r="D45" s="112">
        <v>867</v>
      </c>
      <c r="E45" s="113">
        <v>3.97</v>
      </c>
      <c r="F45" s="114">
        <v>68</v>
      </c>
      <c r="G45" s="219"/>
      <c r="H45" s="219"/>
      <c r="I45" s="214"/>
      <c r="J45" s="219"/>
      <c r="K45" s="219"/>
      <c r="L45" s="219"/>
      <c r="M45" s="178"/>
      <c r="N45" s="219"/>
      <c r="O45" s="209"/>
      <c r="P45" s="219"/>
    </row>
    <row r="46" spans="1:16" ht="20.100000000000001" customHeight="1" x14ac:dyDescent="0.3">
      <c r="A46" s="228"/>
      <c r="B46" s="119" t="s">
        <v>158</v>
      </c>
      <c r="C46" s="112">
        <v>270</v>
      </c>
      <c r="D46" s="112">
        <v>988</v>
      </c>
      <c r="E46" s="113">
        <v>3.89</v>
      </c>
      <c r="F46" s="114">
        <v>66</v>
      </c>
      <c r="G46" s="220"/>
      <c r="H46" s="220"/>
      <c r="I46" s="213"/>
      <c r="J46" s="220"/>
      <c r="K46" s="220"/>
      <c r="L46" s="220"/>
      <c r="M46" s="179"/>
      <c r="N46" s="220"/>
      <c r="O46" s="225"/>
      <c r="P46" s="220"/>
    </row>
    <row r="47" spans="1:16" ht="20.100000000000001" customHeight="1" x14ac:dyDescent="0.3">
      <c r="A47" s="226">
        <v>17</v>
      </c>
      <c r="B47" s="119" t="s">
        <v>154</v>
      </c>
      <c r="C47" s="112">
        <v>428</v>
      </c>
      <c r="D47" s="112">
        <v>1599</v>
      </c>
      <c r="E47" s="113">
        <v>12.35</v>
      </c>
      <c r="F47" s="114">
        <v>208</v>
      </c>
      <c r="G47" s="221" t="s">
        <v>154</v>
      </c>
      <c r="H47" s="218">
        <f>C47+C48</f>
        <v>728</v>
      </c>
      <c r="I47" s="212">
        <f>H47/550*100</f>
        <v>132.36363636363637</v>
      </c>
      <c r="J47" s="218">
        <f>D47+D48</f>
        <v>2523</v>
      </c>
      <c r="K47" s="212">
        <f>E47+E48</f>
        <v>14.84</v>
      </c>
      <c r="L47" s="177">
        <f>F47+F48</f>
        <v>270</v>
      </c>
      <c r="M47" s="177" t="s">
        <v>154</v>
      </c>
      <c r="N47" s="221" t="s">
        <v>86</v>
      </c>
      <c r="O47" s="208" t="s">
        <v>186</v>
      </c>
      <c r="P47" s="221"/>
    </row>
    <row r="48" spans="1:16" ht="20.100000000000001" customHeight="1" x14ac:dyDescent="0.3">
      <c r="A48" s="228"/>
      <c r="B48" s="119" t="s">
        <v>155</v>
      </c>
      <c r="C48" s="112">
        <v>300</v>
      </c>
      <c r="D48" s="112">
        <v>924</v>
      </c>
      <c r="E48" s="113">
        <v>2.4900000000000002</v>
      </c>
      <c r="F48" s="114">
        <v>62</v>
      </c>
      <c r="G48" s="220"/>
      <c r="H48" s="220"/>
      <c r="I48" s="213"/>
      <c r="J48" s="220"/>
      <c r="K48" s="220"/>
      <c r="L48" s="220"/>
      <c r="M48" s="179"/>
      <c r="N48" s="220"/>
      <c r="O48" s="225"/>
      <c r="P48" s="220"/>
    </row>
    <row r="49" spans="1:16" ht="20.100000000000001" customHeight="1" x14ac:dyDescent="0.3">
      <c r="A49" s="226">
        <v>18</v>
      </c>
      <c r="B49" s="119" t="s">
        <v>156</v>
      </c>
      <c r="C49" s="112">
        <v>280</v>
      </c>
      <c r="D49" s="112">
        <v>966</v>
      </c>
      <c r="E49" s="113">
        <v>3.31</v>
      </c>
      <c r="F49" s="114">
        <v>73</v>
      </c>
      <c r="G49" s="221" t="s">
        <v>156</v>
      </c>
      <c r="H49" s="218">
        <f>C49+C50</f>
        <v>690</v>
      </c>
      <c r="I49" s="212">
        <f>H49/550*100</f>
        <v>125.45454545454547</v>
      </c>
      <c r="J49" s="218">
        <f>D49+D50</f>
        <v>2375</v>
      </c>
      <c r="K49" s="212">
        <f>E49+E50</f>
        <v>9.43</v>
      </c>
      <c r="L49" s="177">
        <f>F49+F50</f>
        <v>148</v>
      </c>
      <c r="M49" s="177" t="s">
        <v>156</v>
      </c>
      <c r="N49" s="221" t="s">
        <v>86</v>
      </c>
      <c r="O49" s="208" t="s">
        <v>186</v>
      </c>
      <c r="P49" s="221"/>
    </row>
    <row r="50" spans="1:16" ht="20.100000000000001" customHeight="1" x14ac:dyDescent="0.3">
      <c r="A50" s="228"/>
      <c r="B50" s="119" t="s">
        <v>157</v>
      </c>
      <c r="C50" s="112">
        <v>410</v>
      </c>
      <c r="D50" s="112">
        <v>1409</v>
      </c>
      <c r="E50" s="113">
        <v>6.12</v>
      </c>
      <c r="F50" s="114">
        <v>75</v>
      </c>
      <c r="G50" s="220"/>
      <c r="H50" s="220"/>
      <c r="I50" s="213"/>
      <c r="J50" s="220"/>
      <c r="K50" s="220"/>
      <c r="L50" s="220"/>
      <c r="M50" s="179"/>
      <c r="N50" s="220"/>
      <c r="O50" s="225"/>
      <c r="P50" s="220"/>
    </row>
    <row r="51" spans="1:16" ht="20.100000000000001" customHeight="1" x14ac:dyDescent="0.3">
      <c r="A51" s="226">
        <v>19</v>
      </c>
      <c r="B51" s="119" t="s">
        <v>159</v>
      </c>
      <c r="C51" s="112">
        <v>298</v>
      </c>
      <c r="D51" s="112">
        <v>1023</v>
      </c>
      <c r="E51" s="113">
        <v>8.49</v>
      </c>
      <c r="F51" s="114">
        <v>54</v>
      </c>
      <c r="G51" s="221" t="s">
        <v>160</v>
      </c>
      <c r="H51" s="218">
        <f>C51+C52+C53</f>
        <v>1150</v>
      </c>
      <c r="I51" s="212">
        <f>H51/550*100</f>
        <v>209.09090909090909</v>
      </c>
      <c r="J51" s="218">
        <f>D51+D52+D53</f>
        <v>3507</v>
      </c>
      <c r="K51" s="212">
        <f>E51+E52+E53</f>
        <v>17.41</v>
      </c>
      <c r="L51" s="177">
        <f>F51+F52+F53</f>
        <v>169</v>
      </c>
      <c r="M51" s="177" t="s">
        <v>161</v>
      </c>
      <c r="N51" s="221" t="s">
        <v>179</v>
      </c>
      <c r="O51" s="208" t="s">
        <v>186</v>
      </c>
      <c r="P51" s="221"/>
    </row>
    <row r="52" spans="1:16" ht="20.100000000000001" customHeight="1" x14ac:dyDescent="0.3">
      <c r="A52" s="227"/>
      <c r="B52" s="119" t="s">
        <v>160</v>
      </c>
      <c r="C52" s="112">
        <v>535</v>
      </c>
      <c r="D52" s="112">
        <v>1486</v>
      </c>
      <c r="E52" s="113">
        <v>4.62</v>
      </c>
      <c r="F52" s="114">
        <v>61</v>
      </c>
      <c r="G52" s="219"/>
      <c r="H52" s="219"/>
      <c r="I52" s="214"/>
      <c r="J52" s="219"/>
      <c r="K52" s="219"/>
      <c r="L52" s="219"/>
      <c r="M52" s="178"/>
      <c r="N52" s="219"/>
      <c r="O52" s="209"/>
      <c r="P52" s="219"/>
    </row>
    <row r="53" spans="1:16" ht="20.100000000000001" customHeight="1" x14ac:dyDescent="0.3">
      <c r="A53" s="228"/>
      <c r="B53" s="119" t="s">
        <v>161</v>
      </c>
      <c r="C53" s="112">
        <v>317</v>
      </c>
      <c r="D53" s="112">
        <v>998</v>
      </c>
      <c r="E53" s="113">
        <v>4.3</v>
      </c>
      <c r="F53" s="114">
        <v>54</v>
      </c>
      <c r="G53" s="220"/>
      <c r="H53" s="220"/>
      <c r="I53" s="213"/>
      <c r="J53" s="220"/>
      <c r="K53" s="220"/>
      <c r="L53" s="220"/>
      <c r="M53" s="179"/>
      <c r="N53" s="220"/>
      <c r="O53" s="225"/>
      <c r="P53" s="220"/>
    </row>
    <row r="54" spans="1:16" ht="20.100000000000001" customHeight="1" x14ac:dyDescent="0.3">
      <c r="A54" s="221">
        <v>20</v>
      </c>
      <c r="B54" s="139" t="s">
        <v>162</v>
      </c>
      <c r="C54" s="140">
        <v>330</v>
      </c>
      <c r="D54" s="140">
        <v>923</v>
      </c>
      <c r="E54" s="141">
        <v>27.05</v>
      </c>
      <c r="F54" s="142">
        <v>80</v>
      </c>
      <c r="G54" s="221" t="s">
        <v>162</v>
      </c>
      <c r="H54" s="218">
        <f>C54+C55+C56+C57</f>
        <v>1050</v>
      </c>
      <c r="I54" s="212">
        <f>H54/550*100</f>
        <v>190.90909090909091</v>
      </c>
      <c r="J54" s="218">
        <f>D54+D55+D56+D57</f>
        <v>3261</v>
      </c>
      <c r="K54" s="212">
        <f>E54+E55+E56+E57</f>
        <v>55.830000000000005</v>
      </c>
      <c r="L54" s="177">
        <f>F54+F55+F56+F57</f>
        <v>174</v>
      </c>
      <c r="M54" s="174" t="s">
        <v>166</v>
      </c>
      <c r="N54" s="221" t="s">
        <v>183</v>
      </c>
      <c r="O54" s="208" t="s">
        <v>186</v>
      </c>
      <c r="P54" s="221"/>
    </row>
    <row r="55" spans="1:16" ht="20.100000000000001" customHeight="1" x14ac:dyDescent="0.3">
      <c r="A55" s="219"/>
      <c r="B55" s="139" t="s">
        <v>165</v>
      </c>
      <c r="C55" s="140">
        <v>250</v>
      </c>
      <c r="D55" s="140">
        <v>727</v>
      </c>
      <c r="E55" s="141">
        <v>6.18</v>
      </c>
      <c r="F55" s="142">
        <v>32</v>
      </c>
      <c r="G55" s="219"/>
      <c r="H55" s="219"/>
      <c r="I55" s="214"/>
      <c r="J55" s="219"/>
      <c r="K55" s="219"/>
      <c r="L55" s="219"/>
      <c r="M55" s="175"/>
      <c r="N55" s="219"/>
      <c r="O55" s="209"/>
      <c r="P55" s="219"/>
    </row>
    <row r="56" spans="1:16" ht="20.100000000000001" customHeight="1" x14ac:dyDescent="0.3">
      <c r="A56" s="219"/>
      <c r="B56" s="139" t="s">
        <v>184</v>
      </c>
      <c r="C56" s="140">
        <v>180</v>
      </c>
      <c r="D56" s="140">
        <v>733</v>
      </c>
      <c r="E56" s="141">
        <v>14.54</v>
      </c>
      <c r="F56" s="142">
        <v>25</v>
      </c>
      <c r="G56" s="219"/>
      <c r="H56" s="219"/>
      <c r="I56" s="214"/>
      <c r="J56" s="219"/>
      <c r="K56" s="219"/>
      <c r="L56" s="219"/>
      <c r="M56" s="175"/>
      <c r="N56" s="219"/>
      <c r="O56" s="209"/>
      <c r="P56" s="219"/>
    </row>
    <row r="57" spans="1:16" ht="20.100000000000001" customHeight="1" x14ac:dyDescent="0.3">
      <c r="A57" s="220"/>
      <c r="B57" s="139" t="s">
        <v>166</v>
      </c>
      <c r="C57" s="140">
        <v>290</v>
      </c>
      <c r="D57" s="140">
        <v>878</v>
      </c>
      <c r="E57" s="141">
        <v>8.06</v>
      </c>
      <c r="F57" s="142">
        <v>37</v>
      </c>
      <c r="G57" s="220"/>
      <c r="H57" s="220"/>
      <c r="I57" s="213"/>
      <c r="J57" s="220"/>
      <c r="K57" s="220"/>
      <c r="L57" s="220"/>
      <c r="M57" s="176"/>
      <c r="N57" s="220"/>
      <c r="O57" s="225"/>
      <c r="P57" s="220"/>
    </row>
    <row r="58" spans="1:16" ht="20.100000000000001" customHeight="1" x14ac:dyDescent="0.3">
      <c r="A58" s="226">
        <v>21</v>
      </c>
      <c r="B58" s="119" t="s">
        <v>164</v>
      </c>
      <c r="C58" s="112">
        <v>310</v>
      </c>
      <c r="D58" s="112">
        <v>1020</v>
      </c>
      <c r="E58" s="113">
        <v>89.41</v>
      </c>
      <c r="F58" s="114">
        <v>14</v>
      </c>
      <c r="G58" s="221" t="s">
        <v>185</v>
      </c>
      <c r="H58" s="218">
        <f>C58+C59+C61</f>
        <v>670</v>
      </c>
      <c r="I58" s="212">
        <f>H58/550*100</f>
        <v>121.81818181818183</v>
      </c>
      <c r="J58" s="218">
        <f>D58+D59+D61</f>
        <v>2206</v>
      </c>
      <c r="K58" s="212">
        <f>E58+E59+E60+E61</f>
        <v>239.23</v>
      </c>
      <c r="L58" s="177">
        <f>F58+F59</f>
        <v>58</v>
      </c>
      <c r="M58" s="174" t="s">
        <v>163</v>
      </c>
      <c r="N58" s="221" t="s">
        <v>86</v>
      </c>
      <c r="O58" s="208" t="s">
        <v>186</v>
      </c>
      <c r="P58" s="197" t="s">
        <v>212</v>
      </c>
    </row>
    <row r="59" spans="1:16" ht="20.100000000000001" customHeight="1" x14ac:dyDescent="0.3">
      <c r="A59" s="227"/>
      <c r="B59" s="119" t="s">
        <v>163</v>
      </c>
      <c r="C59" s="112">
        <v>320</v>
      </c>
      <c r="D59" s="112">
        <v>1076</v>
      </c>
      <c r="E59" s="113">
        <v>70.099999999999994</v>
      </c>
      <c r="F59" s="114">
        <v>44</v>
      </c>
      <c r="G59" s="219"/>
      <c r="H59" s="219"/>
      <c r="I59" s="214"/>
      <c r="J59" s="219"/>
      <c r="K59" s="219"/>
      <c r="L59" s="219"/>
      <c r="M59" s="175"/>
      <c r="N59" s="219"/>
      <c r="O59" s="209"/>
      <c r="P59" s="198"/>
    </row>
    <row r="60" spans="1:16" ht="33" customHeight="1" x14ac:dyDescent="0.3">
      <c r="A60" s="227"/>
      <c r="B60" s="111" t="s">
        <v>216</v>
      </c>
      <c r="C60" s="112"/>
      <c r="D60" s="112"/>
      <c r="E60" s="113">
        <v>41.96</v>
      </c>
      <c r="F60" s="114"/>
      <c r="G60" s="219"/>
      <c r="H60" s="219"/>
      <c r="I60" s="214"/>
      <c r="J60" s="219"/>
      <c r="K60" s="219"/>
      <c r="L60" s="219"/>
      <c r="M60" s="175"/>
      <c r="N60" s="219"/>
      <c r="O60" s="209"/>
      <c r="P60" s="198"/>
    </row>
    <row r="61" spans="1:16" ht="45" customHeight="1" x14ac:dyDescent="0.3">
      <c r="A61" s="228"/>
      <c r="B61" s="111" t="s">
        <v>217</v>
      </c>
      <c r="C61" s="112">
        <v>40</v>
      </c>
      <c r="D61" s="112">
        <v>110</v>
      </c>
      <c r="E61" s="113">
        <v>37.76</v>
      </c>
      <c r="F61" s="114"/>
      <c r="G61" s="220"/>
      <c r="H61" s="220"/>
      <c r="I61" s="213"/>
      <c r="J61" s="220"/>
      <c r="K61" s="220"/>
      <c r="L61" s="220"/>
      <c r="M61" s="176"/>
      <c r="N61" s="220"/>
      <c r="O61" s="225"/>
      <c r="P61" s="199"/>
    </row>
    <row r="62" spans="1:16" ht="45" customHeight="1" x14ac:dyDescent="0.3"/>
    <row r="63" spans="1:16" ht="45" customHeight="1" x14ac:dyDescent="0.3"/>
    <row r="64" spans="1:16" ht="45" customHeight="1" x14ac:dyDescent="0.3"/>
    <row r="65" ht="45" customHeight="1" x14ac:dyDescent="0.3"/>
    <row r="66" ht="45" customHeight="1" x14ac:dyDescent="0.3"/>
    <row r="67" ht="45" customHeight="1" x14ac:dyDescent="0.3"/>
    <row r="68" ht="45" customHeight="1" x14ac:dyDescent="0.3"/>
    <row r="69" ht="45" customHeight="1" x14ac:dyDescent="0.3"/>
    <row r="70" ht="45" customHeight="1" x14ac:dyDescent="0.3"/>
    <row r="71" ht="45" customHeight="1" x14ac:dyDescent="0.3"/>
    <row r="72" ht="45" customHeight="1" x14ac:dyDescent="0.3"/>
    <row r="73" ht="45" customHeight="1" x14ac:dyDescent="0.3"/>
    <row r="74" ht="45" customHeight="1" x14ac:dyDescent="0.3"/>
    <row r="75" ht="45" customHeight="1" x14ac:dyDescent="0.3"/>
    <row r="76" ht="45" customHeight="1" x14ac:dyDescent="0.3"/>
    <row r="77" ht="45" customHeight="1" x14ac:dyDescent="0.3"/>
    <row r="78" ht="45" customHeight="1" x14ac:dyDescent="0.3"/>
    <row r="79" ht="45" customHeight="1" x14ac:dyDescent="0.3"/>
    <row r="80" ht="45" customHeight="1" x14ac:dyDescent="0.3"/>
    <row r="81" ht="45" customHeight="1" x14ac:dyDescent="0.3"/>
    <row r="82" ht="45" customHeight="1" x14ac:dyDescent="0.3"/>
    <row r="83" ht="45" customHeight="1" x14ac:dyDescent="0.3"/>
    <row r="84" ht="45" customHeight="1" x14ac:dyDescent="0.3"/>
    <row r="85" ht="45" customHeight="1" x14ac:dyDescent="0.3"/>
    <row r="86" ht="45" customHeight="1" x14ac:dyDescent="0.3"/>
    <row r="87" ht="45" customHeight="1" x14ac:dyDescent="0.3"/>
    <row r="88" ht="45" customHeight="1" x14ac:dyDescent="0.3"/>
    <row r="89" ht="45" customHeight="1" x14ac:dyDescent="0.3"/>
    <row r="90" ht="45" customHeight="1" x14ac:dyDescent="0.3"/>
    <row r="91" ht="45" customHeight="1" x14ac:dyDescent="0.3"/>
    <row r="92" ht="45" customHeight="1" x14ac:dyDescent="0.3"/>
    <row r="93" ht="45" customHeight="1" x14ac:dyDescent="0.3"/>
    <row r="94" ht="45" customHeight="1" x14ac:dyDescent="0.3"/>
    <row r="95" ht="45" customHeight="1" x14ac:dyDescent="0.3"/>
    <row r="96" ht="45" customHeight="1" x14ac:dyDescent="0.3"/>
    <row r="97" ht="45" customHeight="1" x14ac:dyDescent="0.3"/>
    <row r="98" ht="45" customHeight="1" x14ac:dyDescent="0.3"/>
    <row r="99" ht="45" customHeight="1" x14ac:dyDescent="0.3"/>
    <row r="100" ht="45" customHeight="1" x14ac:dyDescent="0.3"/>
    <row r="101" ht="45" customHeight="1" x14ac:dyDescent="0.3"/>
    <row r="102" ht="45" customHeight="1" x14ac:dyDescent="0.3"/>
    <row r="103" ht="45" customHeight="1" x14ac:dyDescent="0.3"/>
    <row r="104" ht="45" customHeight="1" x14ac:dyDescent="0.3"/>
    <row r="105" ht="45" customHeight="1" x14ac:dyDescent="0.3"/>
    <row r="106" ht="45" customHeight="1" x14ac:dyDescent="0.3"/>
    <row r="107" ht="45" customHeight="1" x14ac:dyDescent="0.3"/>
    <row r="108" ht="45" customHeight="1" x14ac:dyDescent="0.3"/>
    <row r="109" ht="45" customHeight="1" x14ac:dyDescent="0.3"/>
    <row r="110" ht="45" customHeight="1" x14ac:dyDescent="0.3"/>
    <row r="111" ht="45" customHeight="1" x14ac:dyDescent="0.3"/>
    <row r="112" ht="45" customHeight="1" x14ac:dyDescent="0.3"/>
    <row r="113" ht="45" customHeight="1" x14ac:dyDescent="0.3"/>
    <row r="114" ht="45" customHeight="1" x14ac:dyDescent="0.3"/>
    <row r="115" ht="45" customHeight="1" x14ac:dyDescent="0.3"/>
    <row r="116" ht="45" customHeight="1" x14ac:dyDescent="0.3"/>
    <row r="117" ht="45" customHeight="1" x14ac:dyDescent="0.3"/>
    <row r="118" ht="45" customHeight="1" x14ac:dyDescent="0.3"/>
    <row r="119" ht="45" customHeight="1" x14ac:dyDescent="0.3"/>
    <row r="120" ht="45" customHeight="1" x14ac:dyDescent="0.3"/>
    <row r="121" ht="45" customHeight="1" x14ac:dyDescent="0.3"/>
    <row r="122" ht="45" customHeight="1" x14ac:dyDescent="0.3"/>
    <row r="123" ht="45" customHeight="1" x14ac:dyDescent="0.3"/>
    <row r="124" ht="45" customHeight="1" x14ac:dyDescent="0.3"/>
    <row r="125" ht="45" customHeight="1" x14ac:dyDescent="0.3"/>
    <row r="126" ht="45" customHeight="1" x14ac:dyDescent="0.3"/>
    <row r="127" ht="45" customHeight="1" x14ac:dyDescent="0.3"/>
    <row r="128" ht="45" customHeight="1" x14ac:dyDescent="0.3"/>
    <row r="129" ht="45" customHeight="1" x14ac:dyDescent="0.3"/>
    <row r="130" ht="45" customHeight="1" x14ac:dyDescent="0.3"/>
    <row r="131" ht="45" customHeight="1" x14ac:dyDescent="0.3"/>
    <row r="132" ht="45" customHeight="1" x14ac:dyDescent="0.3"/>
    <row r="133" ht="45" customHeight="1" x14ac:dyDescent="0.3"/>
    <row r="134" ht="45" customHeight="1" x14ac:dyDescent="0.3"/>
    <row r="135" ht="45" customHeight="1" x14ac:dyDescent="0.3"/>
    <row r="136" ht="45" customHeight="1" x14ac:dyDescent="0.3"/>
    <row r="137" ht="45" customHeight="1" x14ac:dyDescent="0.3"/>
    <row r="138" ht="45" customHeight="1" x14ac:dyDescent="0.3"/>
    <row r="139" ht="45" customHeight="1" x14ac:dyDescent="0.3"/>
    <row r="140" ht="45" customHeight="1" x14ac:dyDescent="0.3"/>
    <row r="141" ht="45" customHeight="1" x14ac:dyDescent="0.3"/>
    <row r="142" ht="45" customHeight="1" x14ac:dyDescent="0.3"/>
    <row r="143" ht="45" customHeight="1" x14ac:dyDescent="0.3"/>
    <row r="144" ht="45" customHeight="1" x14ac:dyDescent="0.3"/>
    <row r="145" ht="45" customHeight="1" x14ac:dyDescent="0.3"/>
    <row r="146" ht="45" customHeight="1" x14ac:dyDescent="0.3"/>
    <row r="147" ht="45" customHeight="1" x14ac:dyDescent="0.3"/>
    <row r="148" ht="45" customHeight="1" x14ac:dyDescent="0.3"/>
    <row r="149" ht="45" customHeight="1" x14ac:dyDescent="0.3"/>
    <row r="150" ht="45" customHeight="1" x14ac:dyDescent="0.3"/>
    <row r="151" ht="45" customHeight="1" x14ac:dyDescent="0.3"/>
    <row r="152" ht="45" customHeight="1" x14ac:dyDescent="0.3"/>
    <row r="153" ht="45" customHeight="1" x14ac:dyDescent="0.3"/>
    <row r="154" ht="45" customHeight="1" x14ac:dyDescent="0.3"/>
    <row r="155" ht="45" customHeight="1" x14ac:dyDescent="0.3"/>
    <row r="156" ht="45" customHeight="1" x14ac:dyDescent="0.3"/>
    <row r="157" ht="45" customHeight="1" x14ac:dyDescent="0.3"/>
    <row r="158" ht="45" customHeight="1" x14ac:dyDescent="0.3"/>
    <row r="159" ht="45" customHeight="1" x14ac:dyDescent="0.3"/>
    <row r="160" ht="45" customHeight="1" x14ac:dyDescent="0.3"/>
    <row r="161" ht="45" customHeight="1" x14ac:dyDescent="0.3"/>
    <row r="162" ht="45" customHeight="1" x14ac:dyDescent="0.3"/>
    <row r="163" ht="45" customHeight="1" x14ac:dyDescent="0.3"/>
    <row r="164" ht="45" customHeight="1" x14ac:dyDescent="0.3"/>
    <row r="165" ht="45" customHeight="1" x14ac:dyDescent="0.3"/>
    <row r="166" ht="45" customHeight="1" x14ac:dyDescent="0.3"/>
    <row r="167" ht="45" customHeight="1" x14ac:dyDescent="0.3"/>
    <row r="168" ht="45" customHeight="1" x14ac:dyDescent="0.3"/>
    <row r="169" ht="45" customHeight="1" x14ac:dyDescent="0.3"/>
    <row r="170" ht="45" customHeight="1" x14ac:dyDescent="0.3"/>
    <row r="171" ht="45" customHeight="1" x14ac:dyDescent="0.3"/>
    <row r="172" ht="45" customHeight="1" x14ac:dyDescent="0.3"/>
    <row r="173" ht="45" customHeight="1" x14ac:dyDescent="0.3"/>
    <row r="174" ht="45" customHeight="1" x14ac:dyDescent="0.3"/>
    <row r="175" ht="45" customHeight="1" x14ac:dyDescent="0.3"/>
    <row r="176" ht="45" customHeight="1" x14ac:dyDescent="0.3"/>
    <row r="177" ht="45" customHeight="1" x14ac:dyDescent="0.3"/>
    <row r="178" ht="45" customHeight="1" x14ac:dyDescent="0.3"/>
    <row r="179" ht="45" customHeight="1" x14ac:dyDescent="0.3"/>
    <row r="180" ht="45" customHeight="1" x14ac:dyDescent="0.3"/>
    <row r="181" ht="45" customHeight="1" x14ac:dyDescent="0.3"/>
    <row r="182" ht="45" customHeight="1" x14ac:dyDescent="0.3"/>
    <row r="183" ht="45" customHeight="1" x14ac:dyDescent="0.3"/>
    <row r="184" ht="45" customHeight="1" x14ac:dyDescent="0.3"/>
    <row r="185" ht="45" customHeight="1" x14ac:dyDescent="0.3"/>
    <row r="186" ht="45" customHeight="1" x14ac:dyDescent="0.3"/>
    <row r="187" ht="45" customHeight="1" x14ac:dyDescent="0.3"/>
    <row r="188" ht="45" customHeight="1" x14ac:dyDescent="0.3"/>
    <row r="189" ht="45" customHeight="1" x14ac:dyDescent="0.3"/>
    <row r="190" ht="45" customHeight="1" x14ac:dyDescent="0.3"/>
    <row r="191" ht="45" customHeight="1" x14ac:dyDescent="0.3"/>
    <row r="192" ht="45" customHeight="1" x14ac:dyDescent="0.3"/>
    <row r="193" ht="45" customHeight="1" x14ac:dyDescent="0.3"/>
    <row r="194" ht="45" customHeight="1" x14ac:dyDescent="0.3"/>
    <row r="195" ht="45" customHeight="1" x14ac:dyDescent="0.3"/>
    <row r="196" ht="45" customHeight="1" x14ac:dyDescent="0.3"/>
    <row r="197" ht="45" customHeight="1" x14ac:dyDescent="0.3"/>
    <row r="198" ht="45" customHeight="1" x14ac:dyDescent="0.3"/>
    <row r="199" ht="45" customHeight="1" x14ac:dyDescent="0.3"/>
    <row r="200" ht="45" customHeight="1" x14ac:dyDescent="0.3"/>
    <row r="201" ht="45" customHeight="1" x14ac:dyDescent="0.3"/>
    <row r="202" ht="45" customHeight="1" x14ac:dyDescent="0.3"/>
    <row r="203" ht="45" customHeight="1" x14ac:dyDescent="0.3"/>
    <row r="204" ht="45" customHeight="1" x14ac:dyDescent="0.3"/>
    <row r="205" ht="45" customHeight="1" x14ac:dyDescent="0.3"/>
    <row r="206" ht="45" customHeight="1" x14ac:dyDescent="0.3"/>
    <row r="207" ht="45" customHeight="1" x14ac:dyDescent="0.3"/>
    <row r="208" ht="45" customHeight="1" x14ac:dyDescent="0.3"/>
    <row r="209" ht="45" customHeight="1" x14ac:dyDescent="0.3"/>
    <row r="210" ht="45" customHeight="1" x14ac:dyDescent="0.3"/>
    <row r="211" ht="45" customHeight="1" x14ac:dyDescent="0.3"/>
    <row r="212" ht="45" customHeight="1" x14ac:dyDescent="0.3"/>
    <row r="213" ht="45" customHeight="1" x14ac:dyDescent="0.3"/>
    <row r="214" ht="45" customHeight="1" x14ac:dyDescent="0.3"/>
    <row r="215" ht="45" customHeight="1" x14ac:dyDescent="0.3"/>
    <row r="216" ht="45" customHeight="1" x14ac:dyDescent="0.3"/>
    <row r="217" ht="45" customHeight="1" x14ac:dyDescent="0.3"/>
    <row r="218" ht="45" customHeight="1" x14ac:dyDescent="0.3"/>
    <row r="219" ht="45" customHeight="1" x14ac:dyDescent="0.3"/>
    <row r="220" ht="45" customHeight="1" x14ac:dyDescent="0.3"/>
    <row r="221" ht="45" customHeight="1" x14ac:dyDescent="0.3"/>
    <row r="222" ht="45" customHeight="1" x14ac:dyDescent="0.3"/>
    <row r="223" ht="45" customHeight="1" x14ac:dyDescent="0.3"/>
    <row r="224" ht="45" customHeight="1" x14ac:dyDescent="0.3"/>
    <row r="225" ht="45" customHeight="1" x14ac:dyDescent="0.3"/>
    <row r="226" ht="45" customHeight="1" x14ac:dyDescent="0.3"/>
    <row r="227" ht="45" customHeight="1" x14ac:dyDescent="0.3"/>
    <row r="228" ht="45" customHeight="1" x14ac:dyDescent="0.3"/>
    <row r="229" ht="45" customHeight="1" x14ac:dyDescent="0.3"/>
    <row r="230" ht="45" customHeight="1" x14ac:dyDescent="0.3"/>
    <row r="231" ht="45" customHeight="1" x14ac:dyDescent="0.3"/>
    <row r="232" ht="45" customHeight="1" x14ac:dyDescent="0.3"/>
    <row r="233" ht="45" customHeight="1" x14ac:dyDescent="0.3"/>
    <row r="234" ht="45" customHeight="1" x14ac:dyDescent="0.3"/>
    <row r="235" ht="45" customHeight="1" x14ac:dyDescent="0.3"/>
    <row r="236" ht="45" customHeight="1" x14ac:dyDescent="0.3"/>
    <row r="237" ht="45" customHeight="1" x14ac:dyDescent="0.3"/>
    <row r="238" ht="45" customHeight="1" x14ac:dyDescent="0.3"/>
    <row r="239" ht="45" customHeight="1" x14ac:dyDescent="0.3"/>
    <row r="240" ht="45" customHeight="1" x14ac:dyDescent="0.3"/>
    <row r="241" ht="45" customHeight="1" x14ac:dyDescent="0.3"/>
    <row r="242" ht="45" customHeight="1" x14ac:dyDescent="0.3"/>
    <row r="243" ht="45" customHeight="1" x14ac:dyDescent="0.3"/>
    <row r="244" ht="45" customHeight="1" x14ac:dyDescent="0.3"/>
    <row r="245" ht="45" customHeight="1" x14ac:dyDescent="0.3"/>
    <row r="246" ht="45" customHeight="1" x14ac:dyDescent="0.3"/>
    <row r="247" ht="45" customHeight="1" x14ac:dyDescent="0.3"/>
    <row r="248" ht="45" customHeight="1" x14ac:dyDescent="0.3"/>
    <row r="249" ht="45" customHeight="1" x14ac:dyDescent="0.3"/>
    <row r="250" ht="45" customHeight="1" x14ac:dyDescent="0.3"/>
    <row r="251" ht="45" customHeight="1" x14ac:dyDescent="0.3"/>
    <row r="252" ht="45" customHeight="1" x14ac:dyDescent="0.3"/>
    <row r="253" ht="45" customHeight="1" x14ac:dyDescent="0.3"/>
    <row r="254" ht="45" customHeight="1" x14ac:dyDescent="0.3"/>
    <row r="255" ht="45" customHeight="1" x14ac:dyDescent="0.3"/>
    <row r="256" ht="45" customHeight="1" x14ac:dyDescent="0.3"/>
    <row r="257" ht="45" customHeight="1" x14ac:dyDescent="0.3"/>
    <row r="258" ht="45" customHeight="1" x14ac:dyDescent="0.3"/>
    <row r="259" ht="45" customHeight="1" x14ac:dyDescent="0.3"/>
    <row r="260" ht="45" customHeight="1" x14ac:dyDescent="0.3"/>
    <row r="261" ht="45" customHeight="1" x14ac:dyDescent="0.3"/>
    <row r="262" ht="45" customHeight="1" x14ac:dyDescent="0.3"/>
    <row r="263" ht="45" customHeight="1" x14ac:dyDescent="0.3"/>
    <row r="264" ht="45" customHeight="1" x14ac:dyDescent="0.3"/>
    <row r="265" ht="45" customHeight="1" x14ac:dyDescent="0.3"/>
    <row r="266" ht="45" customHeight="1" x14ac:dyDescent="0.3"/>
    <row r="267" ht="45" customHeight="1" x14ac:dyDescent="0.3"/>
    <row r="268" ht="45" customHeight="1" x14ac:dyDescent="0.3"/>
    <row r="269" ht="45" customHeight="1" x14ac:dyDescent="0.3"/>
    <row r="270" ht="45" customHeight="1" x14ac:dyDescent="0.3"/>
    <row r="271" ht="45" customHeight="1" x14ac:dyDescent="0.3"/>
    <row r="272" ht="45" customHeight="1" x14ac:dyDescent="0.3"/>
    <row r="273" ht="45" customHeight="1" x14ac:dyDescent="0.3"/>
    <row r="274" ht="45" customHeight="1" x14ac:dyDescent="0.3"/>
    <row r="275" ht="45" customHeight="1" x14ac:dyDescent="0.3"/>
    <row r="276" ht="45" customHeight="1" x14ac:dyDescent="0.3"/>
    <row r="277" ht="45" customHeight="1" x14ac:dyDescent="0.3"/>
    <row r="278" ht="45" customHeight="1" x14ac:dyDescent="0.3"/>
    <row r="279" ht="45" customHeight="1" x14ac:dyDescent="0.3"/>
    <row r="280" ht="45" customHeight="1" x14ac:dyDescent="0.3"/>
    <row r="281" ht="45" customHeight="1" x14ac:dyDescent="0.3"/>
    <row r="282" ht="45" customHeight="1" x14ac:dyDescent="0.3"/>
    <row r="283" ht="45" customHeight="1" x14ac:dyDescent="0.3"/>
    <row r="284" ht="45" customHeight="1" x14ac:dyDescent="0.3"/>
    <row r="285" ht="45" customHeight="1" x14ac:dyDescent="0.3"/>
    <row r="286" ht="45" customHeight="1" x14ac:dyDescent="0.3"/>
    <row r="287" ht="45" customHeight="1" x14ac:dyDescent="0.3"/>
    <row r="288" ht="45" customHeight="1" x14ac:dyDescent="0.3"/>
    <row r="289" ht="45" customHeight="1" x14ac:dyDescent="0.3"/>
    <row r="290" ht="45" customHeight="1" x14ac:dyDescent="0.3"/>
    <row r="291" ht="45" customHeight="1" x14ac:dyDescent="0.3"/>
    <row r="292" ht="45" customHeight="1" x14ac:dyDescent="0.3"/>
    <row r="293" ht="45" customHeight="1" x14ac:dyDescent="0.3"/>
    <row r="294" ht="45" customHeight="1" x14ac:dyDescent="0.3"/>
    <row r="295" ht="45" customHeight="1" x14ac:dyDescent="0.3"/>
    <row r="296" ht="45" customHeight="1" x14ac:dyDescent="0.3"/>
    <row r="297" ht="45" customHeight="1" x14ac:dyDescent="0.3"/>
    <row r="298" ht="45" customHeight="1" x14ac:dyDescent="0.3"/>
    <row r="299" ht="45" customHeight="1" x14ac:dyDescent="0.3"/>
    <row r="300" ht="45" customHeight="1" x14ac:dyDescent="0.3"/>
    <row r="301" ht="45" customHeight="1" x14ac:dyDescent="0.3"/>
    <row r="302" ht="45" customHeight="1" x14ac:dyDescent="0.3"/>
    <row r="303" ht="45" customHeight="1" x14ac:dyDescent="0.3"/>
    <row r="304" ht="45" customHeight="1" x14ac:dyDescent="0.3"/>
    <row r="305" ht="45" customHeight="1" x14ac:dyDescent="0.3"/>
    <row r="306" ht="45" customHeight="1" x14ac:dyDescent="0.3"/>
    <row r="307" ht="45" customHeight="1" x14ac:dyDescent="0.3"/>
    <row r="308" ht="45" customHeight="1" x14ac:dyDescent="0.3"/>
    <row r="309" ht="45" customHeight="1" x14ac:dyDescent="0.3"/>
    <row r="310" ht="45" customHeight="1" x14ac:dyDescent="0.3"/>
    <row r="311" ht="45" customHeight="1" x14ac:dyDescent="0.3"/>
    <row r="312" ht="45" customHeight="1" x14ac:dyDescent="0.3"/>
    <row r="313" ht="45" customHeight="1" x14ac:dyDescent="0.3"/>
    <row r="314" ht="45" customHeight="1" x14ac:dyDescent="0.3"/>
    <row r="315" ht="45" customHeight="1" x14ac:dyDescent="0.3"/>
    <row r="316" ht="45" customHeight="1" x14ac:dyDescent="0.3"/>
    <row r="317" ht="45" customHeight="1" x14ac:dyDescent="0.3"/>
    <row r="318" ht="45" customHeight="1" x14ac:dyDescent="0.3"/>
    <row r="319" ht="45" customHeight="1" x14ac:dyDescent="0.3"/>
    <row r="320" ht="45" customHeight="1" x14ac:dyDescent="0.3"/>
    <row r="321" ht="45" customHeight="1" x14ac:dyDescent="0.3"/>
    <row r="322" ht="45" customHeight="1" x14ac:dyDescent="0.3"/>
    <row r="323" ht="45" customHeight="1" x14ac:dyDescent="0.3"/>
    <row r="324" ht="45" customHeight="1" x14ac:dyDescent="0.3"/>
    <row r="325" ht="45" customHeight="1" x14ac:dyDescent="0.3"/>
    <row r="326" ht="45" customHeight="1" x14ac:dyDescent="0.3"/>
    <row r="327" ht="45" customHeight="1" x14ac:dyDescent="0.3"/>
    <row r="328" ht="45" customHeight="1" x14ac:dyDescent="0.3"/>
    <row r="329" ht="45" customHeight="1" x14ac:dyDescent="0.3"/>
    <row r="330" ht="45" customHeight="1" x14ac:dyDescent="0.3"/>
    <row r="331" ht="45" customHeight="1" x14ac:dyDescent="0.3"/>
    <row r="332" ht="45" customHeight="1" x14ac:dyDescent="0.3"/>
    <row r="333" ht="45" customHeight="1" x14ac:dyDescent="0.3"/>
    <row r="334" ht="45" customHeight="1" x14ac:dyDescent="0.3"/>
    <row r="335" ht="45" customHeight="1" x14ac:dyDescent="0.3"/>
    <row r="336" ht="45" customHeight="1" x14ac:dyDescent="0.3"/>
    <row r="337" ht="45" customHeight="1" x14ac:dyDescent="0.3"/>
    <row r="338" ht="45" customHeight="1" x14ac:dyDescent="0.3"/>
    <row r="339" ht="45" customHeight="1" x14ac:dyDescent="0.3"/>
    <row r="340" ht="45" customHeight="1" x14ac:dyDescent="0.3"/>
    <row r="341" ht="45" customHeight="1" x14ac:dyDescent="0.3"/>
    <row r="342" ht="45" customHeight="1" x14ac:dyDescent="0.3"/>
    <row r="343" ht="45" customHeight="1" x14ac:dyDescent="0.3"/>
    <row r="344" ht="45" customHeight="1" x14ac:dyDescent="0.3"/>
    <row r="345" ht="45" customHeight="1" x14ac:dyDescent="0.3"/>
    <row r="346" ht="45" customHeight="1" x14ac:dyDescent="0.3"/>
    <row r="347" ht="45" customHeight="1" x14ac:dyDescent="0.3"/>
    <row r="348" ht="45" customHeight="1" x14ac:dyDescent="0.3"/>
    <row r="349" ht="45" customHeight="1" x14ac:dyDescent="0.3"/>
    <row r="350" ht="45" customHeight="1" x14ac:dyDescent="0.3"/>
    <row r="351" ht="45" customHeight="1" x14ac:dyDescent="0.3"/>
    <row r="352" ht="45" customHeight="1" x14ac:dyDescent="0.3"/>
    <row r="353" ht="45" customHeight="1" x14ac:dyDescent="0.3"/>
    <row r="354" ht="45" customHeight="1" x14ac:dyDescent="0.3"/>
    <row r="355" ht="45" customHeight="1" x14ac:dyDescent="0.3"/>
    <row r="356" ht="45" customHeight="1" x14ac:dyDescent="0.3"/>
    <row r="357" ht="45" customHeight="1" x14ac:dyDescent="0.3"/>
    <row r="358" ht="45" customHeight="1" x14ac:dyDescent="0.3"/>
    <row r="359" ht="45" customHeight="1" x14ac:dyDescent="0.3"/>
    <row r="360" ht="45" customHeight="1" x14ac:dyDescent="0.3"/>
    <row r="361" ht="45" customHeight="1" x14ac:dyDescent="0.3"/>
    <row r="362" ht="45" customHeight="1" x14ac:dyDescent="0.3"/>
    <row r="363" ht="45" customHeight="1" x14ac:dyDescent="0.3"/>
    <row r="364" ht="45" customHeight="1" x14ac:dyDescent="0.3"/>
    <row r="365" ht="45" customHeight="1" x14ac:dyDescent="0.3"/>
    <row r="366" ht="45" customHeight="1" x14ac:dyDescent="0.3"/>
    <row r="367" ht="45" customHeight="1" x14ac:dyDescent="0.3"/>
    <row r="368" ht="45" customHeight="1" x14ac:dyDescent="0.3"/>
    <row r="369" ht="45" customHeight="1" x14ac:dyDescent="0.3"/>
    <row r="370" ht="45" customHeight="1" x14ac:dyDescent="0.3"/>
    <row r="371" ht="45" customHeight="1" x14ac:dyDescent="0.3"/>
    <row r="372" ht="45" customHeight="1" x14ac:dyDescent="0.3"/>
    <row r="373" ht="45" customHeight="1" x14ac:dyDescent="0.3"/>
    <row r="374" ht="45" customHeight="1" x14ac:dyDescent="0.3"/>
    <row r="375" ht="45" customHeight="1" x14ac:dyDescent="0.3"/>
    <row r="376" ht="45" customHeight="1" x14ac:dyDescent="0.3"/>
    <row r="377" ht="45" customHeight="1" x14ac:dyDescent="0.3"/>
    <row r="378" ht="45" customHeight="1" x14ac:dyDescent="0.3"/>
    <row r="379" ht="45" customHeight="1" x14ac:dyDescent="0.3"/>
    <row r="380" ht="45" customHeight="1" x14ac:dyDescent="0.3"/>
    <row r="381" ht="45" customHeight="1" x14ac:dyDescent="0.3"/>
    <row r="382" ht="45" customHeight="1" x14ac:dyDescent="0.3"/>
    <row r="383" ht="45" customHeight="1" x14ac:dyDescent="0.3"/>
    <row r="384" ht="45" customHeight="1" x14ac:dyDescent="0.3"/>
    <row r="385" ht="45" customHeight="1" x14ac:dyDescent="0.3"/>
    <row r="386" ht="45" customHeight="1" x14ac:dyDescent="0.3"/>
    <row r="387" ht="45" customHeight="1" x14ac:dyDescent="0.3"/>
    <row r="388" ht="45" customHeight="1" x14ac:dyDescent="0.3"/>
    <row r="389" ht="45" customHeight="1" x14ac:dyDescent="0.3"/>
    <row r="390" ht="45" customHeight="1" x14ac:dyDescent="0.3"/>
    <row r="391" ht="45" customHeight="1" x14ac:dyDescent="0.3"/>
    <row r="392" ht="45" customHeight="1" x14ac:dyDescent="0.3"/>
    <row r="393" ht="45" customHeight="1" x14ac:dyDescent="0.3"/>
    <row r="394" ht="45" customHeight="1" x14ac:dyDescent="0.3"/>
    <row r="395" ht="45" customHeight="1" x14ac:dyDescent="0.3"/>
    <row r="396" ht="45" customHeight="1" x14ac:dyDescent="0.3"/>
    <row r="397" ht="45" customHeight="1" x14ac:dyDescent="0.3"/>
    <row r="398" ht="45" customHeight="1" x14ac:dyDescent="0.3"/>
    <row r="399" ht="45" customHeight="1" x14ac:dyDescent="0.3"/>
    <row r="400" ht="45" customHeight="1" x14ac:dyDescent="0.3"/>
    <row r="401" ht="45" customHeight="1" x14ac:dyDescent="0.3"/>
    <row r="402" ht="45" customHeight="1" x14ac:dyDescent="0.3"/>
    <row r="403" ht="45" customHeight="1" x14ac:dyDescent="0.3"/>
    <row r="404" ht="45" customHeight="1" x14ac:dyDescent="0.3"/>
    <row r="405" ht="45" customHeight="1" x14ac:dyDescent="0.3"/>
    <row r="406" ht="45" customHeight="1" x14ac:dyDescent="0.3"/>
    <row r="407" ht="45" customHeight="1" x14ac:dyDescent="0.3"/>
    <row r="408" ht="45" customHeight="1" x14ac:dyDescent="0.3"/>
    <row r="409" ht="45" customHeight="1" x14ac:dyDescent="0.3"/>
    <row r="410" ht="45" customHeight="1" x14ac:dyDescent="0.3"/>
    <row r="411" ht="45" customHeight="1" x14ac:dyDescent="0.3"/>
    <row r="412" ht="45" customHeight="1" x14ac:dyDescent="0.3"/>
    <row r="413" ht="45" customHeight="1" x14ac:dyDescent="0.3"/>
    <row r="414" ht="45" customHeight="1" x14ac:dyDescent="0.3"/>
    <row r="415" ht="45" customHeight="1" x14ac:dyDescent="0.3"/>
    <row r="416" ht="45" customHeight="1" x14ac:dyDescent="0.3"/>
    <row r="417" ht="45" customHeight="1" x14ac:dyDescent="0.3"/>
    <row r="418" ht="45" customHeight="1" x14ac:dyDescent="0.3"/>
    <row r="419" ht="45" customHeight="1" x14ac:dyDescent="0.3"/>
    <row r="420" ht="45" customHeight="1" x14ac:dyDescent="0.3"/>
    <row r="421" ht="45" customHeight="1" x14ac:dyDescent="0.3"/>
    <row r="422" ht="45" customHeight="1" x14ac:dyDescent="0.3"/>
    <row r="423" ht="45" customHeight="1" x14ac:dyDescent="0.3"/>
    <row r="424" ht="45" customHeight="1" x14ac:dyDescent="0.3"/>
    <row r="425" ht="45" customHeight="1" x14ac:dyDescent="0.3"/>
    <row r="426" ht="45" customHeight="1" x14ac:dyDescent="0.3"/>
    <row r="427" ht="45" customHeight="1" x14ac:dyDescent="0.3"/>
    <row r="428" ht="45" customHeight="1" x14ac:dyDescent="0.3"/>
    <row r="429" ht="45" customHeight="1" x14ac:dyDescent="0.3"/>
    <row r="430" ht="45" customHeight="1" x14ac:dyDescent="0.3"/>
    <row r="431" ht="45" customHeight="1" x14ac:dyDescent="0.3"/>
    <row r="432" ht="45" customHeight="1" x14ac:dyDescent="0.3"/>
    <row r="433" ht="45" customHeight="1" x14ac:dyDescent="0.3"/>
    <row r="434" ht="45" customHeight="1" x14ac:dyDescent="0.3"/>
    <row r="435" ht="45" customHeight="1" x14ac:dyDescent="0.3"/>
    <row r="436" ht="45" customHeight="1" x14ac:dyDescent="0.3"/>
    <row r="437" ht="45" customHeight="1" x14ac:dyDescent="0.3"/>
    <row r="438" ht="45" customHeight="1" x14ac:dyDescent="0.3"/>
    <row r="439" ht="45" customHeight="1" x14ac:dyDescent="0.3"/>
    <row r="440" ht="45" customHeight="1" x14ac:dyDescent="0.3"/>
    <row r="441" ht="45" customHeight="1" x14ac:dyDescent="0.3"/>
    <row r="442" ht="45" customHeight="1" x14ac:dyDescent="0.3"/>
    <row r="443" ht="45" customHeight="1" x14ac:dyDescent="0.3"/>
    <row r="444" ht="45" customHeight="1" x14ac:dyDescent="0.3"/>
    <row r="445" ht="45" customHeight="1" x14ac:dyDescent="0.3"/>
    <row r="446" ht="45" customHeight="1" x14ac:dyDescent="0.3"/>
    <row r="447" ht="45" customHeight="1" x14ac:dyDescent="0.3"/>
    <row r="448" ht="45" customHeight="1" x14ac:dyDescent="0.3"/>
    <row r="449" ht="45" customHeight="1" x14ac:dyDescent="0.3"/>
    <row r="450" ht="45" customHeight="1" x14ac:dyDescent="0.3"/>
    <row r="451" ht="45" customHeight="1" x14ac:dyDescent="0.3"/>
    <row r="452" ht="45" customHeight="1" x14ac:dyDescent="0.3"/>
    <row r="453" ht="45" customHeight="1" x14ac:dyDescent="0.3"/>
    <row r="454" ht="45" customHeight="1" x14ac:dyDescent="0.3"/>
    <row r="455" ht="45" customHeight="1" x14ac:dyDescent="0.3"/>
    <row r="456" ht="45" customHeight="1" x14ac:dyDescent="0.3"/>
    <row r="457" ht="45" customHeight="1" x14ac:dyDescent="0.3"/>
    <row r="458" ht="45" customHeight="1" x14ac:dyDescent="0.3"/>
    <row r="459" ht="45" customHeight="1" x14ac:dyDescent="0.3"/>
    <row r="460" ht="45" customHeight="1" x14ac:dyDescent="0.3"/>
    <row r="461" ht="45" customHeight="1" x14ac:dyDescent="0.3"/>
    <row r="462" ht="45" customHeight="1" x14ac:dyDescent="0.3"/>
    <row r="463" ht="45" customHeight="1" x14ac:dyDescent="0.3"/>
    <row r="464" ht="45" customHeight="1" x14ac:dyDescent="0.3"/>
    <row r="465" ht="45" customHeight="1" x14ac:dyDescent="0.3"/>
    <row r="466" ht="45" customHeight="1" x14ac:dyDescent="0.3"/>
    <row r="467" ht="45" customHeight="1" x14ac:dyDescent="0.3"/>
    <row r="468" ht="45" customHeight="1" x14ac:dyDescent="0.3"/>
    <row r="469" ht="45" customHeight="1" x14ac:dyDescent="0.3"/>
    <row r="470" ht="45" customHeight="1" x14ac:dyDescent="0.3"/>
    <row r="471" ht="45" customHeight="1" x14ac:dyDescent="0.3"/>
    <row r="472" ht="45" customHeight="1" x14ac:dyDescent="0.3"/>
    <row r="473" ht="45" customHeight="1" x14ac:dyDescent="0.3"/>
    <row r="474" ht="45" customHeight="1" x14ac:dyDescent="0.3"/>
    <row r="475" ht="45" customHeight="1" x14ac:dyDescent="0.3"/>
    <row r="476" ht="45" customHeight="1" x14ac:dyDescent="0.3"/>
    <row r="477" ht="45" customHeight="1" x14ac:dyDescent="0.3"/>
    <row r="478" ht="45" customHeight="1" x14ac:dyDescent="0.3"/>
    <row r="479" ht="45" customHeight="1" x14ac:dyDescent="0.3"/>
    <row r="480" ht="45" customHeight="1" x14ac:dyDescent="0.3"/>
    <row r="481" ht="45" customHeight="1" x14ac:dyDescent="0.3"/>
    <row r="482" ht="45" customHeight="1" x14ac:dyDescent="0.3"/>
    <row r="483" ht="45" customHeight="1" x14ac:dyDescent="0.3"/>
    <row r="484" ht="45" customHeight="1" x14ac:dyDescent="0.3"/>
    <row r="485" ht="45" customHeight="1" x14ac:dyDescent="0.3"/>
    <row r="486" ht="45" customHeight="1" x14ac:dyDescent="0.3"/>
    <row r="487" ht="45" customHeight="1" x14ac:dyDescent="0.3"/>
    <row r="488" ht="45" customHeight="1" x14ac:dyDescent="0.3"/>
    <row r="489" ht="45" customHeight="1" x14ac:dyDescent="0.3"/>
    <row r="490" ht="45" customHeight="1" x14ac:dyDescent="0.3"/>
    <row r="491" ht="45" customHeight="1" x14ac:dyDescent="0.3"/>
    <row r="492" ht="45" customHeight="1" x14ac:dyDescent="0.3"/>
    <row r="493" ht="45" customHeight="1" x14ac:dyDescent="0.3"/>
    <row r="494" ht="45" customHeight="1" x14ac:dyDescent="0.3"/>
    <row r="495" ht="45" customHeight="1" x14ac:dyDescent="0.3"/>
    <row r="496" ht="45" customHeight="1" x14ac:dyDescent="0.3"/>
    <row r="497" ht="45" customHeight="1" x14ac:dyDescent="0.3"/>
    <row r="498" ht="45" customHeight="1" x14ac:dyDescent="0.3"/>
    <row r="499" ht="45" customHeight="1" x14ac:dyDescent="0.3"/>
    <row r="500" ht="45" customHeight="1" x14ac:dyDescent="0.3"/>
    <row r="501" ht="45" customHeight="1" x14ac:dyDescent="0.3"/>
    <row r="502" ht="45" customHeight="1" x14ac:dyDescent="0.3"/>
    <row r="503" ht="45" customHeight="1" x14ac:dyDescent="0.3"/>
    <row r="504" ht="45" customHeight="1" x14ac:dyDescent="0.3"/>
    <row r="505" ht="45" customHeight="1" x14ac:dyDescent="0.3"/>
    <row r="506" ht="45" customHeight="1" x14ac:dyDescent="0.3"/>
    <row r="507" ht="45" customHeight="1" x14ac:dyDescent="0.3"/>
    <row r="508" ht="45" customHeight="1" x14ac:dyDescent="0.3"/>
    <row r="509" ht="45" customHeight="1" x14ac:dyDescent="0.3"/>
    <row r="510" ht="45" customHeight="1" x14ac:dyDescent="0.3"/>
    <row r="511" ht="45" customHeight="1" x14ac:dyDescent="0.3"/>
    <row r="512" ht="45" customHeight="1" x14ac:dyDescent="0.3"/>
    <row r="513" ht="45" customHeight="1" x14ac:dyDescent="0.3"/>
    <row r="514" ht="45" customHeight="1" x14ac:dyDescent="0.3"/>
    <row r="515" ht="45" customHeight="1" x14ac:dyDescent="0.3"/>
    <row r="516" ht="45" customHeight="1" x14ac:dyDescent="0.3"/>
    <row r="517" ht="45" customHeight="1" x14ac:dyDescent="0.3"/>
    <row r="518" ht="45" customHeight="1" x14ac:dyDescent="0.3"/>
    <row r="519" ht="45" customHeight="1" x14ac:dyDescent="0.3"/>
    <row r="520" ht="45" customHeight="1" x14ac:dyDescent="0.3"/>
    <row r="521" ht="45" customHeight="1" x14ac:dyDescent="0.3"/>
    <row r="522" ht="45" customHeight="1" x14ac:dyDescent="0.3"/>
    <row r="523" ht="45" customHeight="1" x14ac:dyDescent="0.3"/>
    <row r="524" ht="45" customHeight="1" x14ac:dyDescent="0.3"/>
    <row r="525" ht="45" customHeight="1" x14ac:dyDescent="0.3"/>
    <row r="526" ht="45" customHeight="1" x14ac:dyDescent="0.3"/>
    <row r="527" ht="45" customHeight="1" x14ac:dyDescent="0.3"/>
    <row r="528" ht="45" customHeight="1" x14ac:dyDescent="0.3"/>
    <row r="529" ht="45" customHeight="1" x14ac:dyDescent="0.3"/>
    <row r="530" ht="45" customHeight="1" x14ac:dyDescent="0.3"/>
    <row r="531" ht="45" customHeight="1" x14ac:dyDescent="0.3"/>
    <row r="532" ht="45" customHeight="1" x14ac:dyDescent="0.3"/>
    <row r="533" ht="45" customHeight="1" x14ac:dyDescent="0.3"/>
    <row r="534" ht="45" customHeight="1" x14ac:dyDescent="0.3"/>
    <row r="535" ht="45" customHeight="1" x14ac:dyDescent="0.3"/>
    <row r="536" ht="45" customHeight="1" x14ac:dyDescent="0.3"/>
    <row r="537" ht="45" customHeight="1" x14ac:dyDescent="0.3"/>
    <row r="538" ht="45" customHeight="1" x14ac:dyDescent="0.3"/>
    <row r="539" ht="45" customHeight="1" x14ac:dyDescent="0.3"/>
    <row r="540" ht="45" customHeight="1" x14ac:dyDescent="0.3"/>
    <row r="541" ht="45" customHeight="1" x14ac:dyDescent="0.3"/>
    <row r="542" ht="45" customHeight="1" x14ac:dyDescent="0.3"/>
    <row r="543" ht="45" customHeight="1" x14ac:dyDescent="0.3"/>
    <row r="544" ht="45" customHeight="1" x14ac:dyDescent="0.3"/>
    <row r="545" ht="45" customHeight="1" x14ac:dyDescent="0.3"/>
    <row r="546" ht="45" customHeight="1" x14ac:dyDescent="0.3"/>
    <row r="547" ht="45" customHeight="1" x14ac:dyDescent="0.3"/>
    <row r="548" ht="45" customHeight="1" x14ac:dyDescent="0.3"/>
    <row r="549" ht="45" customHeight="1" x14ac:dyDescent="0.3"/>
    <row r="550" ht="45" customHeight="1" x14ac:dyDescent="0.3"/>
    <row r="551" ht="45" customHeight="1" x14ac:dyDescent="0.3"/>
    <row r="552" ht="45" customHeight="1" x14ac:dyDescent="0.3"/>
    <row r="553" ht="45" customHeight="1" x14ac:dyDescent="0.3"/>
    <row r="554" ht="45" customHeight="1" x14ac:dyDescent="0.3"/>
    <row r="555" ht="45" customHeight="1" x14ac:dyDescent="0.3"/>
    <row r="556" ht="45" customHeight="1" x14ac:dyDescent="0.3"/>
    <row r="557" ht="45" customHeight="1" x14ac:dyDescent="0.3"/>
    <row r="558" ht="45" customHeight="1" x14ac:dyDescent="0.3"/>
    <row r="559" ht="45" customHeight="1" x14ac:dyDescent="0.3"/>
    <row r="560" ht="45" customHeight="1" x14ac:dyDescent="0.3"/>
    <row r="561" ht="45" customHeight="1" x14ac:dyDescent="0.3"/>
    <row r="562" ht="45" customHeight="1" x14ac:dyDescent="0.3"/>
    <row r="563" ht="45" customHeight="1" x14ac:dyDescent="0.3"/>
    <row r="564" ht="45" customHeight="1" x14ac:dyDescent="0.3"/>
    <row r="565" ht="45" customHeight="1" x14ac:dyDescent="0.3"/>
    <row r="566" ht="45" customHeight="1" x14ac:dyDescent="0.3"/>
    <row r="567" ht="45" customHeight="1" x14ac:dyDescent="0.3"/>
    <row r="568" ht="45" customHeight="1" x14ac:dyDescent="0.3"/>
    <row r="569" ht="45" customHeight="1" x14ac:dyDescent="0.3"/>
    <row r="570" ht="45" customHeight="1" x14ac:dyDescent="0.3"/>
    <row r="571" ht="45" customHeight="1" x14ac:dyDescent="0.3"/>
    <row r="572" ht="45" customHeight="1" x14ac:dyDescent="0.3"/>
    <row r="573" ht="45" customHeight="1" x14ac:dyDescent="0.3"/>
    <row r="574" ht="45" customHeight="1" x14ac:dyDescent="0.3"/>
    <row r="575" ht="45" customHeight="1" x14ac:dyDescent="0.3"/>
    <row r="576" ht="45" customHeight="1" x14ac:dyDescent="0.3"/>
    <row r="577" ht="45" customHeight="1" x14ac:dyDescent="0.3"/>
    <row r="578" ht="45" customHeight="1" x14ac:dyDescent="0.3"/>
    <row r="579" ht="45" customHeight="1" x14ac:dyDescent="0.3"/>
    <row r="580" ht="45" customHeight="1" x14ac:dyDescent="0.3"/>
    <row r="581" ht="45" customHeight="1" x14ac:dyDescent="0.3"/>
    <row r="582" ht="45" customHeight="1" x14ac:dyDescent="0.3"/>
    <row r="583" ht="45" customHeight="1" x14ac:dyDescent="0.3"/>
    <row r="584" ht="45" customHeight="1" x14ac:dyDescent="0.3"/>
    <row r="585" ht="45" customHeight="1" x14ac:dyDescent="0.3"/>
    <row r="586" ht="45" customHeight="1" x14ac:dyDescent="0.3"/>
    <row r="587" ht="45" customHeight="1" x14ac:dyDescent="0.3"/>
    <row r="588" ht="45" customHeight="1" x14ac:dyDescent="0.3"/>
    <row r="589" ht="45" customHeight="1" x14ac:dyDescent="0.3"/>
    <row r="590" ht="45" customHeight="1" x14ac:dyDescent="0.3"/>
    <row r="591" ht="45" customHeight="1" x14ac:dyDescent="0.3"/>
    <row r="592" ht="45" customHeight="1" x14ac:dyDescent="0.3"/>
    <row r="593" ht="45" customHeight="1" x14ac:dyDescent="0.3"/>
    <row r="594" ht="45" customHeight="1" x14ac:dyDescent="0.3"/>
    <row r="595" ht="45" customHeight="1" x14ac:dyDescent="0.3"/>
    <row r="596" ht="45" customHeight="1" x14ac:dyDescent="0.3"/>
    <row r="597" ht="45" customHeight="1" x14ac:dyDescent="0.3"/>
    <row r="598" ht="45" customHeight="1" x14ac:dyDescent="0.3"/>
    <row r="599" ht="45" customHeight="1" x14ac:dyDescent="0.3"/>
    <row r="600" ht="45" customHeight="1" x14ac:dyDescent="0.3"/>
    <row r="601" ht="45" customHeight="1" x14ac:dyDescent="0.3"/>
    <row r="602" ht="45" customHeight="1" x14ac:dyDescent="0.3"/>
    <row r="603" ht="45" customHeight="1" x14ac:dyDescent="0.3"/>
    <row r="604" ht="45" customHeight="1" x14ac:dyDescent="0.3"/>
    <row r="605" ht="45" customHeight="1" x14ac:dyDescent="0.3"/>
    <row r="606" ht="45" customHeight="1" x14ac:dyDescent="0.3"/>
    <row r="607" ht="45" customHeight="1" x14ac:dyDescent="0.3"/>
    <row r="608" ht="45" customHeight="1" x14ac:dyDescent="0.3"/>
    <row r="609" ht="45" customHeight="1" x14ac:dyDescent="0.3"/>
    <row r="610" ht="45" customHeight="1" x14ac:dyDescent="0.3"/>
    <row r="611" ht="45" customHeight="1" x14ac:dyDescent="0.3"/>
    <row r="612" ht="45" customHeight="1" x14ac:dyDescent="0.3"/>
    <row r="613" ht="45" customHeight="1" x14ac:dyDescent="0.3"/>
    <row r="614" ht="45" customHeight="1" x14ac:dyDescent="0.3"/>
    <row r="615" ht="45" customHeight="1" x14ac:dyDescent="0.3"/>
    <row r="616" ht="45" customHeight="1" x14ac:dyDescent="0.3"/>
    <row r="617" ht="45" customHeight="1" x14ac:dyDescent="0.3"/>
    <row r="618" ht="45" customHeight="1" x14ac:dyDescent="0.3"/>
    <row r="619" ht="45" customHeight="1" x14ac:dyDescent="0.3"/>
    <row r="620" ht="45" customHeight="1" x14ac:dyDescent="0.3"/>
    <row r="621" ht="45" customHeight="1" x14ac:dyDescent="0.3"/>
    <row r="622" ht="45" customHeight="1" x14ac:dyDescent="0.3"/>
    <row r="623" ht="45" customHeight="1" x14ac:dyDescent="0.3"/>
    <row r="624" ht="45" customHeight="1" x14ac:dyDescent="0.3"/>
    <row r="625" ht="45" customHeight="1" x14ac:dyDescent="0.3"/>
    <row r="626" ht="45" customHeight="1" x14ac:dyDescent="0.3"/>
    <row r="627" ht="45" customHeight="1" x14ac:dyDescent="0.3"/>
    <row r="628" ht="45" customHeight="1" x14ac:dyDescent="0.3"/>
    <row r="629" ht="45" customHeight="1" x14ac:dyDescent="0.3"/>
    <row r="630" ht="45" customHeight="1" x14ac:dyDescent="0.3"/>
    <row r="631" ht="45" customHeight="1" x14ac:dyDescent="0.3"/>
    <row r="632" ht="45" customHeight="1" x14ac:dyDescent="0.3"/>
    <row r="633" ht="45" customHeight="1" x14ac:dyDescent="0.3"/>
    <row r="634" ht="45" customHeight="1" x14ac:dyDescent="0.3"/>
    <row r="635" ht="45" customHeight="1" x14ac:dyDescent="0.3"/>
    <row r="636" ht="45" customHeight="1" x14ac:dyDescent="0.3"/>
    <row r="637" ht="45" customHeight="1" x14ac:dyDescent="0.3"/>
    <row r="638" ht="45" customHeight="1" x14ac:dyDescent="0.3"/>
    <row r="639" ht="45" customHeight="1" x14ac:dyDescent="0.3"/>
    <row r="640" ht="45" customHeight="1" x14ac:dyDescent="0.3"/>
    <row r="641" ht="45" customHeight="1" x14ac:dyDescent="0.3"/>
    <row r="642" ht="45" customHeight="1" x14ac:dyDescent="0.3"/>
    <row r="643" ht="45" customHeight="1" x14ac:dyDescent="0.3"/>
    <row r="644" ht="45" customHeight="1" x14ac:dyDescent="0.3"/>
    <row r="645" ht="45" customHeight="1" x14ac:dyDescent="0.3"/>
    <row r="646" ht="45" customHeight="1" x14ac:dyDescent="0.3"/>
    <row r="647" ht="45" customHeight="1" x14ac:dyDescent="0.3"/>
    <row r="648" ht="45" customHeight="1" x14ac:dyDescent="0.3"/>
    <row r="649" ht="45" customHeight="1" x14ac:dyDescent="0.3"/>
    <row r="650" ht="45" customHeight="1" x14ac:dyDescent="0.3"/>
    <row r="651" ht="45" customHeight="1" x14ac:dyDescent="0.3"/>
    <row r="652" ht="45" customHeight="1" x14ac:dyDescent="0.3"/>
    <row r="653" ht="45" customHeight="1" x14ac:dyDescent="0.3"/>
    <row r="654" ht="45" customHeight="1" x14ac:dyDescent="0.3"/>
    <row r="655" ht="45" customHeight="1" x14ac:dyDescent="0.3"/>
    <row r="656" ht="45" customHeight="1" x14ac:dyDescent="0.3"/>
    <row r="657" ht="45" customHeight="1" x14ac:dyDescent="0.3"/>
    <row r="658" ht="45" customHeight="1" x14ac:dyDescent="0.3"/>
    <row r="659" ht="45" customHeight="1" x14ac:dyDescent="0.3"/>
    <row r="660" ht="45" customHeight="1" x14ac:dyDescent="0.3"/>
    <row r="661" ht="45" customHeight="1" x14ac:dyDescent="0.3"/>
    <row r="662" ht="45" customHeight="1" x14ac:dyDescent="0.3"/>
    <row r="663" ht="45" customHeight="1" x14ac:dyDescent="0.3"/>
    <row r="664" ht="45" customHeight="1" x14ac:dyDescent="0.3"/>
    <row r="665" ht="45" customHeight="1" x14ac:dyDescent="0.3"/>
    <row r="666" ht="45" customHeight="1" x14ac:dyDescent="0.3"/>
    <row r="667" ht="45" customHeight="1" x14ac:dyDescent="0.3"/>
    <row r="668" ht="45" customHeight="1" x14ac:dyDescent="0.3"/>
    <row r="669" ht="45" customHeight="1" x14ac:dyDescent="0.3"/>
    <row r="670" ht="45" customHeight="1" x14ac:dyDescent="0.3"/>
    <row r="671" ht="45" customHeight="1" x14ac:dyDescent="0.3"/>
    <row r="672" ht="45" customHeight="1" x14ac:dyDescent="0.3"/>
    <row r="673" ht="45" customHeight="1" x14ac:dyDescent="0.3"/>
    <row r="674" ht="45" customHeight="1" x14ac:dyDescent="0.3"/>
    <row r="675" ht="45" customHeight="1" x14ac:dyDescent="0.3"/>
    <row r="676" ht="45" customHeight="1" x14ac:dyDescent="0.3"/>
    <row r="677" ht="45" customHeight="1" x14ac:dyDescent="0.3"/>
    <row r="678" ht="45" customHeight="1" x14ac:dyDescent="0.3"/>
    <row r="679" ht="45" customHeight="1" x14ac:dyDescent="0.3"/>
    <row r="680" ht="45" customHeight="1" x14ac:dyDescent="0.3"/>
    <row r="681" ht="45" customHeight="1" x14ac:dyDescent="0.3"/>
    <row r="682" ht="45" customHeight="1" x14ac:dyDescent="0.3"/>
    <row r="683" ht="45" customHeight="1" x14ac:dyDescent="0.3"/>
    <row r="684" ht="45" customHeight="1" x14ac:dyDescent="0.3"/>
    <row r="685" ht="45" customHeight="1" x14ac:dyDescent="0.3"/>
    <row r="686" ht="45" customHeight="1" x14ac:dyDescent="0.3"/>
    <row r="687" ht="45" customHeight="1" x14ac:dyDescent="0.3"/>
    <row r="688" ht="45" customHeight="1" x14ac:dyDescent="0.3"/>
    <row r="689" ht="45" customHeight="1" x14ac:dyDescent="0.3"/>
    <row r="690" ht="45" customHeight="1" x14ac:dyDescent="0.3"/>
    <row r="691" ht="45" customHeight="1" x14ac:dyDescent="0.3"/>
    <row r="692" ht="45" customHeight="1" x14ac:dyDescent="0.3"/>
    <row r="693" ht="45" customHeight="1" x14ac:dyDescent="0.3"/>
    <row r="694" ht="45" customHeight="1" x14ac:dyDescent="0.3"/>
    <row r="695" ht="45" customHeight="1" x14ac:dyDescent="0.3"/>
    <row r="696" ht="45" customHeight="1" x14ac:dyDescent="0.3"/>
    <row r="697" ht="45" customHeight="1" x14ac:dyDescent="0.3"/>
    <row r="698" ht="45" customHeight="1" x14ac:dyDescent="0.3"/>
    <row r="699" ht="45" customHeight="1" x14ac:dyDescent="0.3"/>
    <row r="700" ht="45" customHeight="1" x14ac:dyDescent="0.3"/>
    <row r="701" ht="45" customHeight="1" x14ac:dyDescent="0.3"/>
    <row r="702" ht="45" customHeight="1" x14ac:dyDescent="0.3"/>
    <row r="703" ht="45" customHeight="1" x14ac:dyDescent="0.3"/>
    <row r="704" ht="45" customHeight="1" x14ac:dyDescent="0.3"/>
    <row r="705" ht="45" customHeight="1" x14ac:dyDescent="0.3"/>
    <row r="706" ht="45" customHeight="1" x14ac:dyDescent="0.3"/>
    <row r="707" ht="45" customHeight="1" x14ac:dyDescent="0.3"/>
    <row r="708" ht="45" customHeight="1" x14ac:dyDescent="0.3"/>
    <row r="709" ht="45" customHeight="1" x14ac:dyDescent="0.3"/>
    <row r="710" ht="45" customHeight="1" x14ac:dyDescent="0.3"/>
    <row r="711" ht="45" customHeight="1" x14ac:dyDescent="0.3"/>
    <row r="712" ht="45" customHeight="1" x14ac:dyDescent="0.3"/>
    <row r="713" ht="45" customHeight="1" x14ac:dyDescent="0.3"/>
    <row r="714" ht="45" customHeight="1" x14ac:dyDescent="0.3"/>
    <row r="715" ht="45" customHeight="1" x14ac:dyDescent="0.3"/>
    <row r="716" ht="45" customHeight="1" x14ac:dyDescent="0.3"/>
    <row r="717" ht="45" customHeight="1" x14ac:dyDescent="0.3"/>
    <row r="718" ht="45" customHeight="1" x14ac:dyDescent="0.3"/>
    <row r="719" ht="45" customHeight="1" x14ac:dyDescent="0.3"/>
    <row r="720" ht="45" customHeight="1" x14ac:dyDescent="0.3"/>
    <row r="721" ht="45" customHeight="1" x14ac:dyDescent="0.3"/>
    <row r="722" ht="45" customHeight="1" x14ac:dyDescent="0.3"/>
    <row r="723" ht="45" customHeight="1" x14ac:dyDescent="0.3"/>
    <row r="724" ht="45" customHeight="1" x14ac:dyDescent="0.3"/>
    <row r="725" ht="45" customHeight="1" x14ac:dyDescent="0.3"/>
    <row r="726" ht="45" customHeight="1" x14ac:dyDescent="0.3"/>
    <row r="727" ht="45" customHeight="1" x14ac:dyDescent="0.3"/>
    <row r="728" ht="45" customHeight="1" x14ac:dyDescent="0.3"/>
    <row r="729" ht="45" customHeight="1" x14ac:dyDescent="0.3"/>
    <row r="730" ht="45" customHeight="1" x14ac:dyDescent="0.3"/>
    <row r="731" ht="45" customHeight="1" x14ac:dyDescent="0.3"/>
    <row r="732" ht="45" customHeight="1" x14ac:dyDescent="0.3"/>
    <row r="733" ht="45" customHeight="1" x14ac:dyDescent="0.3"/>
    <row r="734" ht="45" customHeight="1" x14ac:dyDescent="0.3"/>
    <row r="735" ht="45" customHeight="1" x14ac:dyDescent="0.3"/>
    <row r="736" ht="45" customHeight="1" x14ac:dyDescent="0.3"/>
    <row r="737" ht="45" customHeight="1" x14ac:dyDescent="0.3"/>
    <row r="738" ht="45" customHeight="1" x14ac:dyDescent="0.3"/>
    <row r="739" ht="45" customHeight="1" x14ac:dyDescent="0.3"/>
    <row r="740" ht="45" customHeight="1" x14ac:dyDescent="0.3"/>
    <row r="741" ht="45" customHeight="1" x14ac:dyDescent="0.3"/>
    <row r="742" ht="45" customHeight="1" x14ac:dyDescent="0.3"/>
    <row r="743" ht="45" customHeight="1" x14ac:dyDescent="0.3"/>
    <row r="744" ht="45" customHeight="1" x14ac:dyDescent="0.3"/>
    <row r="745" ht="45" customHeight="1" x14ac:dyDescent="0.3"/>
    <row r="746" ht="45" customHeight="1" x14ac:dyDescent="0.3"/>
    <row r="747" ht="45" customHeight="1" x14ac:dyDescent="0.3"/>
    <row r="748" ht="45" customHeight="1" x14ac:dyDescent="0.3"/>
    <row r="749" ht="45" customHeight="1" x14ac:dyDescent="0.3"/>
    <row r="750" ht="45" customHeight="1" x14ac:dyDescent="0.3"/>
    <row r="751" ht="45" customHeight="1" x14ac:dyDescent="0.3"/>
    <row r="752" ht="45" customHeight="1" x14ac:dyDescent="0.3"/>
    <row r="753" spans="9:14" ht="45" customHeight="1" x14ac:dyDescent="0.3"/>
    <row r="754" spans="9:14" ht="45" customHeight="1" x14ac:dyDescent="0.3"/>
    <row r="755" spans="9:14" ht="45" customHeight="1" x14ac:dyDescent="0.3"/>
    <row r="756" spans="9:14" ht="45" customHeight="1" x14ac:dyDescent="0.3"/>
    <row r="757" spans="9:14" ht="45" customHeight="1" x14ac:dyDescent="0.3"/>
    <row r="758" spans="9:14" ht="45" customHeight="1" x14ac:dyDescent="0.3"/>
    <row r="759" spans="9:14" s="47" customFormat="1" ht="45" customHeight="1" x14ac:dyDescent="0.3">
      <c r="I759" s="138"/>
      <c r="N759" s="129"/>
    </row>
    <row r="760" spans="9:14" ht="45" customHeight="1" x14ac:dyDescent="0.3"/>
    <row r="761" spans="9:14" ht="45" customHeight="1" x14ac:dyDescent="0.3"/>
  </sheetData>
  <mergeCells count="196">
    <mergeCell ref="O49:O50"/>
    <mergeCell ref="P49:P50"/>
    <mergeCell ref="G41:G43"/>
    <mergeCell ref="G44:G46"/>
    <mergeCell ref="G47:G48"/>
    <mergeCell ref="P14:P15"/>
    <mergeCell ref="A1:B1"/>
    <mergeCell ref="N47:N48"/>
    <mergeCell ref="O47:O48"/>
    <mergeCell ref="P47:P48"/>
    <mergeCell ref="I47:I48"/>
    <mergeCell ref="L47:L48"/>
    <mergeCell ref="J47:J48"/>
    <mergeCell ref="H47:H48"/>
    <mergeCell ref="K47:K48"/>
    <mergeCell ref="K44:K46"/>
    <mergeCell ref="L44:L46"/>
    <mergeCell ref="N44:N46"/>
    <mergeCell ref="O44:O46"/>
    <mergeCell ref="P44:P46"/>
    <mergeCell ref="O39:O40"/>
    <mergeCell ref="P39:P40"/>
    <mergeCell ref="A41:A43"/>
    <mergeCell ref="A44:A46"/>
    <mergeCell ref="P58:P61"/>
    <mergeCell ref="J58:J61"/>
    <mergeCell ref="K58:K61"/>
    <mergeCell ref="L58:L61"/>
    <mergeCell ref="N58:N61"/>
    <mergeCell ref="O58:O61"/>
    <mergeCell ref="P51:P53"/>
    <mergeCell ref="J54:J57"/>
    <mergeCell ref="K54:K57"/>
    <mergeCell ref="L54:L57"/>
    <mergeCell ref="N54:N57"/>
    <mergeCell ref="O54:O57"/>
    <mergeCell ref="P54:P57"/>
    <mergeCell ref="J51:J53"/>
    <mergeCell ref="K51:K53"/>
    <mergeCell ref="L51:L53"/>
    <mergeCell ref="N51:N53"/>
    <mergeCell ref="O51:O53"/>
    <mergeCell ref="A54:A57"/>
    <mergeCell ref="A58:A61"/>
    <mergeCell ref="G49:G50"/>
    <mergeCell ref="I49:I50"/>
    <mergeCell ref="H49:H50"/>
    <mergeCell ref="J49:J50"/>
    <mergeCell ref="K49:K50"/>
    <mergeCell ref="N49:N50"/>
    <mergeCell ref="L49:L50"/>
    <mergeCell ref="H51:H53"/>
    <mergeCell ref="H54:H57"/>
    <mergeCell ref="H58:H61"/>
    <mergeCell ref="I51:I53"/>
    <mergeCell ref="I54:I57"/>
    <mergeCell ref="I58:I61"/>
    <mergeCell ref="G51:G53"/>
    <mergeCell ref="G54:G57"/>
    <mergeCell ref="G58:G61"/>
    <mergeCell ref="A49:A50"/>
    <mergeCell ref="A51:A53"/>
    <mergeCell ref="M51:M53"/>
    <mergeCell ref="M54:M57"/>
    <mergeCell ref="M58:M61"/>
    <mergeCell ref="A47:A48"/>
    <mergeCell ref="O41:O43"/>
    <mergeCell ref="L41:L43"/>
    <mergeCell ref="J41:J43"/>
    <mergeCell ref="H41:H43"/>
    <mergeCell ref="I41:I43"/>
    <mergeCell ref="K41:K43"/>
    <mergeCell ref="N41:N43"/>
    <mergeCell ref="P41:P43"/>
    <mergeCell ref="H44:H46"/>
    <mergeCell ref="I44:I46"/>
    <mergeCell ref="J44:J46"/>
    <mergeCell ref="N39:N40"/>
    <mergeCell ref="K39:K40"/>
    <mergeCell ref="I39:I40"/>
    <mergeCell ref="L39:L40"/>
    <mergeCell ref="J39:J40"/>
    <mergeCell ref="A39:A40"/>
    <mergeCell ref="G36:G38"/>
    <mergeCell ref="G39:G40"/>
    <mergeCell ref="H36:H38"/>
    <mergeCell ref="H39:H40"/>
    <mergeCell ref="O28:O32"/>
    <mergeCell ref="P28:P32"/>
    <mergeCell ref="O33:O35"/>
    <mergeCell ref="P33:P35"/>
    <mergeCell ref="A36:A38"/>
    <mergeCell ref="N36:N38"/>
    <mergeCell ref="K36:K38"/>
    <mergeCell ref="I36:I38"/>
    <mergeCell ref="L36:L38"/>
    <mergeCell ref="J36:J38"/>
    <mergeCell ref="O36:O38"/>
    <mergeCell ref="P36:P38"/>
    <mergeCell ref="N28:N32"/>
    <mergeCell ref="H33:H35"/>
    <mergeCell ref="I33:I35"/>
    <mergeCell ref="J33:J35"/>
    <mergeCell ref="K33:K35"/>
    <mergeCell ref="L33:L35"/>
    <mergeCell ref="N33:N35"/>
    <mergeCell ref="A33:A35"/>
    <mergeCell ref="G25:G27"/>
    <mergeCell ref="G28:G32"/>
    <mergeCell ref="G33:G35"/>
    <mergeCell ref="H25:H27"/>
    <mergeCell ref="H28:H32"/>
    <mergeCell ref="O21:O24"/>
    <mergeCell ref="P21:P24"/>
    <mergeCell ref="A21:A24"/>
    <mergeCell ref="A25:A27"/>
    <mergeCell ref="A28:A32"/>
    <mergeCell ref="I25:I27"/>
    <mergeCell ref="J25:J27"/>
    <mergeCell ref="K25:K27"/>
    <mergeCell ref="L25:L27"/>
    <mergeCell ref="N25:N27"/>
    <mergeCell ref="O25:O27"/>
    <mergeCell ref="P25:P27"/>
    <mergeCell ref="I28:I32"/>
    <mergeCell ref="J28:J32"/>
    <mergeCell ref="K28:K32"/>
    <mergeCell ref="L28:L32"/>
    <mergeCell ref="G21:G24"/>
    <mergeCell ref="H21:H24"/>
    <mergeCell ref="I21:I24"/>
    <mergeCell ref="J21:J24"/>
    <mergeCell ref="K21:K24"/>
    <mergeCell ref="L21:L24"/>
    <mergeCell ref="N21:N24"/>
    <mergeCell ref="K14:K15"/>
    <mergeCell ref="L14:L15"/>
    <mergeCell ref="N14:N15"/>
    <mergeCell ref="O14:O15"/>
    <mergeCell ref="K9:K11"/>
    <mergeCell ref="L9:L11"/>
    <mergeCell ref="M21:M24"/>
    <mergeCell ref="Q11:R12"/>
    <mergeCell ref="G12:G13"/>
    <mergeCell ref="H12:H13"/>
    <mergeCell ref="J12:J13"/>
    <mergeCell ref="N12:N13"/>
    <mergeCell ref="I6:I7"/>
    <mergeCell ref="I12:I13"/>
    <mergeCell ref="I9:I11"/>
    <mergeCell ref="O12:O13"/>
    <mergeCell ref="N6:N7"/>
    <mergeCell ref="O6:O7"/>
    <mergeCell ref="P9:P11"/>
    <mergeCell ref="P12:P13"/>
    <mergeCell ref="A9:A11"/>
    <mergeCell ref="G9:G11"/>
    <mergeCell ref="H9:H11"/>
    <mergeCell ref="J9:J11"/>
    <mergeCell ref="N9:N11"/>
    <mergeCell ref="O9:O11"/>
    <mergeCell ref="A12:A13"/>
    <mergeCell ref="I14:I15"/>
    <mergeCell ref="J14:J15"/>
    <mergeCell ref="H14:H15"/>
    <mergeCell ref="G14:G15"/>
    <mergeCell ref="K12:K13"/>
    <mergeCell ref="L12:L13"/>
    <mergeCell ref="M9:M11"/>
    <mergeCell ref="M12:M13"/>
    <mergeCell ref="M14:M15"/>
    <mergeCell ref="A2:P2"/>
    <mergeCell ref="A3:P3"/>
    <mergeCell ref="A5:A7"/>
    <mergeCell ref="B5:B7"/>
    <mergeCell ref="C5:C7"/>
    <mergeCell ref="D5:D7"/>
    <mergeCell ref="G5:O5"/>
    <mergeCell ref="P5:P7"/>
    <mergeCell ref="F5:F7"/>
    <mergeCell ref="E5:E7"/>
    <mergeCell ref="K6:K7"/>
    <mergeCell ref="L6:L7"/>
    <mergeCell ref="G6:G7"/>
    <mergeCell ref="H6:H7"/>
    <mergeCell ref="J6:J7"/>
    <mergeCell ref="M6:M7"/>
    <mergeCell ref="M25:M27"/>
    <mergeCell ref="M28:M32"/>
    <mergeCell ref="M33:M35"/>
    <mergeCell ref="M36:M38"/>
    <mergeCell ref="M39:M40"/>
    <mergeCell ref="M41:M43"/>
    <mergeCell ref="M44:M46"/>
    <mergeCell ref="M47:M48"/>
    <mergeCell ref="M49:M50"/>
  </mergeCells>
  <printOptions horizontalCentered="1"/>
  <pageMargins left="0.25" right="0.25" top="0.25" bottom="0.25" header="0.31496062992126" footer="0.31496062992126"/>
  <pageSetup paperSize="8" scale="69"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zoomScale="85" zoomScaleNormal="85" workbookViewId="0">
      <selection activeCell="J23" sqref="J23"/>
    </sheetView>
  </sheetViews>
  <sheetFormatPr defaultColWidth="8.85546875" defaultRowHeight="15" x14ac:dyDescent="0.25"/>
  <cols>
    <col min="1" max="1" width="4.85546875" style="49" customWidth="1"/>
    <col min="2" max="2" width="14" style="49" customWidth="1"/>
    <col min="3" max="3" width="12.85546875" style="60" customWidth="1"/>
    <col min="4" max="5" width="12.28515625" style="49" customWidth="1"/>
    <col min="6" max="6" width="14.42578125" style="49" customWidth="1"/>
    <col min="7" max="7" width="10.5703125" style="49" customWidth="1"/>
    <col min="8" max="8" width="8" style="49" customWidth="1"/>
    <col min="9" max="10" width="8.42578125" style="49" customWidth="1"/>
    <col min="11" max="11" width="10" style="49" customWidth="1"/>
    <col min="12" max="14" width="8.85546875" style="49"/>
    <col min="15" max="15" width="16" style="49" customWidth="1"/>
    <col min="16" max="16" width="10.28515625" style="49" customWidth="1"/>
    <col min="17" max="16384" width="8.85546875" style="49"/>
  </cols>
  <sheetData>
    <row r="1" spans="1:16" ht="31.5" customHeight="1" x14ac:dyDescent="0.25">
      <c r="A1" s="246" t="s">
        <v>173</v>
      </c>
      <c r="B1" s="247"/>
      <c r="C1" s="247"/>
      <c r="D1" s="247"/>
      <c r="E1" s="48"/>
      <c r="F1" s="48"/>
    </row>
    <row r="2" spans="1:16" ht="31.5" customHeight="1" x14ac:dyDescent="0.25">
      <c r="A2" s="248" t="s">
        <v>219</v>
      </c>
      <c r="B2" s="248"/>
      <c r="C2" s="248"/>
      <c r="D2" s="248"/>
      <c r="E2" s="248"/>
      <c r="F2" s="248"/>
      <c r="G2" s="248"/>
      <c r="H2" s="248"/>
      <c r="I2" s="248"/>
      <c r="J2" s="248"/>
      <c r="K2" s="248"/>
      <c r="L2" s="248"/>
      <c r="M2" s="248"/>
      <c r="N2" s="248"/>
      <c r="O2" s="248"/>
      <c r="P2" s="248"/>
    </row>
    <row r="3" spans="1:16" ht="20.25" customHeight="1" x14ac:dyDescent="0.25">
      <c r="A3" s="259" t="str">
        <f>'PL 2A'!A3:P3</f>
        <v>(Kèm theo Đề án số         /ĐA-UBND ngày      /06/2026 của UBND phường Phố Hiến)</v>
      </c>
      <c r="B3" s="259"/>
      <c r="C3" s="259"/>
      <c r="D3" s="259"/>
      <c r="E3" s="259"/>
      <c r="F3" s="259"/>
      <c r="G3" s="259"/>
      <c r="H3" s="259"/>
      <c r="I3" s="259"/>
      <c r="J3" s="259"/>
      <c r="K3" s="259"/>
      <c r="L3" s="259"/>
      <c r="M3" s="259"/>
      <c r="N3" s="259"/>
      <c r="O3" s="259"/>
      <c r="P3" s="259"/>
    </row>
    <row r="4" spans="1:16" ht="18.75" x14ac:dyDescent="0.25">
      <c r="A4" s="50"/>
      <c r="B4" s="50"/>
      <c r="C4" s="51"/>
      <c r="D4" s="50"/>
      <c r="E4" s="50"/>
      <c r="F4" s="50"/>
      <c r="G4" s="50"/>
      <c r="H4" s="50"/>
      <c r="I4" s="50"/>
      <c r="J4" s="50"/>
      <c r="K4" s="50"/>
      <c r="L4" s="50"/>
      <c r="M4" s="50"/>
      <c r="N4" s="50"/>
      <c r="O4" s="50"/>
      <c r="P4" s="50"/>
    </row>
    <row r="5" spans="1:16" ht="36" customHeight="1" x14ac:dyDescent="0.25">
      <c r="A5" s="249" t="s">
        <v>66</v>
      </c>
      <c r="B5" s="250" t="s">
        <v>96</v>
      </c>
      <c r="C5" s="243" t="s">
        <v>98</v>
      </c>
      <c r="D5" s="243" t="s">
        <v>220</v>
      </c>
      <c r="E5" s="251" t="s">
        <v>221</v>
      </c>
      <c r="F5" s="253"/>
      <c r="G5" s="243" t="s">
        <v>222</v>
      </c>
      <c r="H5" s="251" t="s">
        <v>100</v>
      </c>
      <c r="I5" s="252"/>
      <c r="J5" s="252"/>
      <c r="K5" s="253"/>
      <c r="L5" s="250" t="s">
        <v>226</v>
      </c>
      <c r="M5" s="250" t="s">
        <v>91</v>
      </c>
      <c r="N5" s="243" t="s">
        <v>92</v>
      </c>
      <c r="O5" s="243" t="s">
        <v>93</v>
      </c>
      <c r="P5" s="249" t="s">
        <v>12</v>
      </c>
    </row>
    <row r="6" spans="1:16" ht="21" customHeight="1" x14ac:dyDescent="0.25">
      <c r="A6" s="249"/>
      <c r="B6" s="249"/>
      <c r="C6" s="244"/>
      <c r="D6" s="244"/>
      <c r="E6" s="257"/>
      <c r="F6" s="258"/>
      <c r="G6" s="244"/>
      <c r="H6" s="254"/>
      <c r="I6" s="255"/>
      <c r="J6" s="255"/>
      <c r="K6" s="256"/>
      <c r="L6" s="250"/>
      <c r="M6" s="250"/>
      <c r="N6" s="244"/>
      <c r="O6" s="244"/>
      <c r="P6" s="249"/>
    </row>
    <row r="7" spans="1:16" ht="82.5" customHeight="1" x14ac:dyDescent="0.25">
      <c r="A7" s="249"/>
      <c r="B7" s="249"/>
      <c r="C7" s="245"/>
      <c r="D7" s="245"/>
      <c r="E7" s="52" t="s">
        <v>97</v>
      </c>
      <c r="F7" s="52" t="s">
        <v>99</v>
      </c>
      <c r="G7" s="245"/>
      <c r="H7" s="53" t="s">
        <v>223</v>
      </c>
      <c r="I7" s="53" t="s">
        <v>224</v>
      </c>
      <c r="J7" s="53" t="s">
        <v>225</v>
      </c>
      <c r="K7" s="54" t="s">
        <v>5</v>
      </c>
      <c r="L7" s="250"/>
      <c r="M7" s="250"/>
      <c r="N7" s="245"/>
      <c r="O7" s="245"/>
      <c r="P7" s="249"/>
    </row>
    <row r="8" spans="1:16" x14ac:dyDescent="0.25">
      <c r="A8" s="55" t="s">
        <v>94</v>
      </c>
      <c r="B8" s="55" t="s">
        <v>95</v>
      </c>
      <c r="C8" s="56">
        <v>1</v>
      </c>
      <c r="D8" s="55">
        <v>2</v>
      </c>
      <c r="E8" s="56">
        <v>3</v>
      </c>
      <c r="F8" s="55">
        <v>4</v>
      </c>
      <c r="G8" s="56">
        <v>5</v>
      </c>
      <c r="H8" s="55">
        <v>6</v>
      </c>
      <c r="I8" s="56">
        <v>7</v>
      </c>
      <c r="J8" s="55">
        <v>8</v>
      </c>
      <c r="K8" s="56">
        <v>9</v>
      </c>
      <c r="L8" s="55">
        <v>10</v>
      </c>
      <c r="M8" s="56">
        <v>11</v>
      </c>
      <c r="N8" s="55">
        <v>12</v>
      </c>
      <c r="O8" s="56">
        <v>13</v>
      </c>
      <c r="P8" s="55">
        <v>14</v>
      </c>
    </row>
    <row r="9" spans="1:16" ht="90" customHeight="1" x14ac:dyDescent="0.25">
      <c r="A9" s="57">
        <v>1</v>
      </c>
      <c r="B9" s="58" t="s">
        <v>187</v>
      </c>
      <c r="C9" s="53">
        <v>40</v>
      </c>
      <c r="D9" s="59">
        <v>35</v>
      </c>
      <c r="E9" s="59">
        <v>5</v>
      </c>
      <c r="F9" s="59">
        <v>0</v>
      </c>
      <c r="G9" s="57">
        <v>21</v>
      </c>
      <c r="H9" s="57">
        <v>9</v>
      </c>
      <c r="I9" s="57">
        <v>4</v>
      </c>
      <c r="J9" s="57">
        <v>2</v>
      </c>
      <c r="K9" s="57">
        <v>0</v>
      </c>
      <c r="L9" s="59">
        <v>19</v>
      </c>
      <c r="M9" s="143"/>
      <c r="N9" s="143"/>
      <c r="O9" s="144" t="s">
        <v>101</v>
      </c>
      <c r="P9" s="145"/>
    </row>
    <row r="11" spans="1:16" x14ac:dyDescent="0.25">
      <c r="H11" s="240"/>
      <c r="I11" s="241"/>
      <c r="J11" s="241"/>
      <c r="K11" s="242"/>
    </row>
  </sheetData>
  <mergeCells count="16">
    <mergeCell ref="H11:K11"/>
    <mergeCell ref="D5:D7"/>
    <mergeCell ref="G5:G7"/>
    <mergeCell ref="A1:D1"/>
    <mergeCell ref="A2:P2"/>
    <mergeCell ref="A5:A7"/>
    <mergeCell ref="B5:B7"/>
    <mergeCell ref="C5:C7"/>
    <mergeCell ref="H5:K6"/>
    <mergeCell ref="L5:L7"/>
    <mergeCell ref="E5:F6"/>
    <mergeCell ref="M5:M7"/>
    <mergeCell ref="N5:N7"/>
    <mergeCell ref="O5:O7"/>
    <mergeCell ref="P5:P7"/>
    <mergeCell ref="A3:P3"/>
  </mergeCells>
  <printOptions horizontalCentered="1"/>
  <pageMargins left="0" right="0" top="0.5" bottom="0.5" header="0.3" footer="0.3"/>
  <pageSetup paperSize="9" scale="8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
  <sheetViews>
    <sheetView zoomScale="70" zoomScaleNormal="70" workbookViewId="0">
      <selection activeCell="A3" sqref="A3:P3"/>
    </sheetView>
  </sheetViews>
  <sheetFormatPr defaultColWidth="9.140625" defaultRowHeight="15.75" x14ac:dyDescent="0.25"/>
  <cols>
    <col min="1" max="1" width="4" style="9" customWidth="1"/>
    <col min="2" max="2" width="17.28515625" style="9" customWidth="1"/>
    <col min="3" max="3" width="10.5703125" style="9" customWidth="1"/>
    <col min="4" max="5" width="6.85546875" style="9" customWidth="1"/>
    <col min="6" max="6" width="20.28515625" style="9" customWidth="1"/>
    <col min="7" max="7" width="9.28515625" style="9" customWidth="1"/>
    <col min="8" max="8" width="6.28515625" style="9" customWidth="1"/>
    <col min="9" max="12" width="7.7109375" style="9" customWidth="1"/>
    <col min="13" max="13" width="6.28515625" style="9" customWidth="1"/>
    <col min="14" max="15" width="7.7109375" style="9" customWidth="1"/>
    <col min="16" max="16" width="16.28515625" style="9" customWidth="1"/>
    <col min="17" max="17" width="7.7109375" style="9" customWidth="1"/>
    <col min="18" max="18" width="8.5703125" style="9" customWidth="1"/>
    <col min="19" max="19" width="5.7109375" style="9" customWidth="1"/>
    <col min="20" max="20" width="6.140625" style="9" customWidth="1"/>
    <col min="21" max="23" width="7.28515625" style="9" customWidth="1"/>
    <col min="24" max="24" width="6.140625" style="9" customWidth="1"/>
    <col min="25" max="25" width="7.28515625" style="9" customWidth="1"/>
    <col min="26" max="26" width="8" style="9" customWidth="1"/>
    <col min="27" max="27" width="7.85546875" style="9" customWidth="1"/>
    <col min="28" max="28" width="8.85546875" style="9" customWidth="1"/>
    <col min="29" max="16384" width="9.140625" style="9"/>
  </cols>
  <sheetData>
    <row r="1" spans="1:28" ht="44.25" customHeight="1" x14ac:dyDescent="0.25">
      <c r="A1" s="268" t="s">
        <v>58</v>
      </c>
      <c r="B1" s="268"/>
      <c r="C1" s="268"/>
      <c r="D1" s="268"/>
      <c r="E1" s="7"/>
      <c r="F1" s="8"/>
      <c r="G1" s="8"/>
    </row>
    <row r="2" spans="1:28" s="10" customFormat="1" x14ac:dyDescent="0.25"/>
    <row r="3" spans="1:28" s="11" customFormat="1" ht="48.75" customHeight="1" x14ac:dyDescent="0.25">
      <c r="A3" s="269" t="s">
        <v>122</v>
      </c>
      <c r="B3" s="269"/>
      <c r="C3" s="269"/>
      <c r="D3" s="269"/>
      <c r="E3" s="269"/>
      <c r="F3" s="269"/>
      <c r="G3" s="269"/>
      <c r="H3" s="269"/>
      <c r="I3" s="269"/>
      <c r="J3" s="269"/>
      <c r="K3" s="269"/>
      <c r="L3" s="269"/>
      <c r="M3" s="269"/>
      <c r="N3" s="269"/>
      <c r="O3" s="269"/>
      <c r="P3" s="269"/>
    </row>
    <row r="4" spans="1:28" s="13" customFormat="1" ht="49.5" customHeight="1" x14ac:dyDescent="0.25">
      <c r="A4" s="270" t="s">
        <v>33</v>
      </c>
      <c r="B4" s="270"/>
      <c r="C4" s="270"/>
      <c r="D4" s="270"/>
      <c r="E4" s="270"/>
      <c r="F4" s="270"/>
      <c r="G4" s="270"/>
      <c r="H4" s="270"/>
      <c r="I4" s="270"/>
      <c r="J4" s="270"/>
      <c r="K4" s="270"/>
      <c r="L4" s="270"/>
      <c r="M4" s="270"/>
      <c r="N4" s="270"/>
      <c r="O4" s="270"/>
      <c r="P4" s="270"/>
      <c r="Q4" s="12"/>
      <c r="R4" s="12"/>
      <c r="S4" s="12"/>
      <c r="T4" s="12"/>
      <c r="U4" s="12"/>
      <c r="V4" s="12"/>
      <c r="W4" s="12"/>
      <c r="X4" s="12"/>
      <c r="Y4" s="12"/>
      <c r="Z4" s="12"/>
      <c r="AA4" s="12"/>
      <c r="AB4" s="12"/>
    </row>
    <row r="5" spans="1:28" s="11" customFormat="1" ht="15" x14ac:dyDescent="0.25">
      <c r="A5" s="271" t="s">
        <v>0</v>
      </c>
      <c r="B5" s="271" t="s">
        <v>34</v>
      </c>
      <c r="C5" s="264" t="s">
        <v>35</v>
      </c>
      <c r="D5" s="271" t="s">
        <v>36</v>
      </c>
      <c r="E5" s="265" t="s">
        <v>37</v>
      </c>
      <c r="F5" s="264" t="s">
        <v>38</v>
      </c>
      <c r="G5" s="265" t="s">
        <v>39</v>
      </c>
      <c r="H5" s="260" t="s">
        <v>40</v>
      </c>
      <c r="I5" s="261"/>
      <c r="J5" s="261"/>
      <c r="K5" s="261"/>
      <c r="L5" s="264" t="s">
        <v>41</v>
      </c>
      <c r="M5" s="264"/>
      <c r="N5" s="264"/>
      <c r="O5" s="264"/>
      <c r="P5" s="265" t="s">
        <v>42</v>
      </c>
    </row>
    <row r="6" spans="1:28" s="11" customFormat="1" ht="15" x14ac:dyDescent="0.25">
      <c r="A6" s="271"/>
      <c r="B6" s="271"/>
      <c r="C6" s="264"/>
      <c r="D6" s="271"/>
      <c r="E6" s="266"/>
      <c r="F6" s="264"/>
      <c r="G6" s="266"/>
      <c r="H6" s="262"/>
      <c r="I6" s="263"/>
      <c r="J6" s="263"/>
      <c r="K6" s="263"/>
      <c r="L6" s="264"/>
      <c r="M6" s="264"/>
      <c r="N6" s="264"/>
      <c r="O6" s="264"/>
      <c r="P6" s="266"/>
    </row>
    <row r="7" spans="1:28" s="11" customFormat="1" ht="87.75" customHeight="1" x14ac:dyDescent="0.25">
      <c r="A7" s="271"/>
      <c r="B7" s="271"/>
      <c r="C7" s="264"/>
      <c r="D7" s="271"/>
      <c r="E7" s="267"/>
      <c r="F7" s="264"/>
      <c r="G7" s="267"/>
      <c r="H7" s="14" t="s">
        <v>43</v>
      </c>
      <c r="I7" s="14" t="s">
        <v>44</v>
      </c>
      <c r="J7" s="14" t="s">
        <v>45</v>
      </c>
      <c r="K7" s="14" t="s">
        <v>46</v>
      </c>
      <c r="L7" s="14" t="s">
        <v>47</v>
      </c>
      <c r="M7" s="14" t="s">
        <v>48</v>
      </c>
      <c r="N7" s="14" t="s">
        <v>49</v>
      </c>
      <c r="O7" s="14" t="s">
        <v>50</v>
      </c>
      <c r="P7" s="267"/>
    </row>
    <row r="8" spans="1:28" s="16" customFormat="1" x14ac:dyDescent="0.25">
      <c r="A8" s="15">
        <v>1</v>
      </c>
      <c r="B8" s="15">
        <v>2</v>
      </c>
      <c r="C8" s="15">
        <v>3</v>
      </c>
      <c r="D8" s="15">
        <v>4</v>
      </c>
      <c r="E8" s="15">
        <v>5</v>
      </c>
      <c r="F8" s="15">
        <v>6</v>
      </c>
      <c r="G8" s="15">
        <v>7</v>
      </c>
      <c r="H8" s="15">
        <v>8</v>
      </c>
      <c r="I8" s="15">
        <v>9</v>
      </c>
      <c r="J8" s="15">
        <v>10</v>
      </c>
      <c r="K8" s="15">
        <v>11</v>
      </c>
      <c r="L8" s="15">
        <v>12</v>
      </c>
      <c r="M8" s="15">
        <v>13</v>
      </c>
      <c r="N8" s="15">
        <v>14</v>
      </c>
      <c r="O8" s="15">
        <v>15</v>
      </c>
      <c r="P8" s="15">
        <v>16</v>
      </c>
    </row>
    <row r="9" spans="1:28" s="16" customFormat="1" ht="38.25" customHeight="1" x14ac:dyDescent="0.25">
      <c r="A9" s="15"/>
      <c r="B9" s="36" t="s">
        <v>111</v>
      </c>
      <c r="C9" s="15"/>
      <c r="D9" s="15"/>
      <c r="E9" s="15"/>
      <c r="F9" s="15"/>
      <c r="G9" s="15"/>
      <c r="H9" s="15"/>
      <c r="I9" s="15"/>
      <c r="J9" s="15"/>
      <c r="K9" s="15"/>
      <c r="L9" s="15"/>
      <c r="M9" s="15"/>
      <c r="N9" s="15"/>
      <c r="O9" s="15"/>
      <c r="P9" s="15"/>
    </row>
    <row r="10" spans="1:28" s="16" customFormat="1" ht="41.25" customHeight="1" x14ac:dyDescent="0.25">
      <c r="A10" s="15" t="s">
        <v>8</v>
      </c>
      <c r="B10" s="37" t="s">
        <v>51</v>
      </c>
      <c r="C10" s="15"/>
      <c r="D10" s="15"/>
      <c r="E10" s="15"/>
      <c r="F10" s="15"/>
      <c r="G10" s="15"/>
      <c r="H10" s="15"/>
      <c r="I10" s="15"/>
      <c r="J10" s="15"/>
      <c r="K10" s="15"/>
      <c r="L10" s="15"/>
      <c r="M10" s="15"/>
      <c r="N10" s="15"/>
      <c r="O10" s="15"/>
      <c r="P10" s="15"/>
    </row>
    <row r="11" spans="1:28" s="21" customFormat="1" ht="41.25" customHeight="1" x14ac:dyDescent="0.25">
      <c r="A11" s="18">
        <v>1</v>
      </c>
      <c r="B11" s="19" t="s">
        <v>52</v>
      </c>
      <c r="C11" s="18"/>
      <c r="D11" s="18"/>
      <c r="E11" s="18">
        <v>1</v>
      </c>
      <c r="F11" s="20" t="s">
        <v>53</v>
      </c>
      <c r="G11" s="18"/>
      <c r="H11" s="18"/>
      <c r="I11" s="18"/>
      <c r="J11" s="18"/>
      <c r="K11" s="18"/>
      <c r="L11" s="18"/>
      <c r="M11" s="18"/>
      <c r="N11" s="18"/>
      <c r="O11" s="18"/>
      <c r="P11" s="18"/>
    </row>
    <row r="12" spans="1:28" s="21" customFormat="1" ht="41.25" customHeight="1" x14ac:dyDescent="0.25">
      <c r="A12" s="18">
        <v>2</v>
      </c>
      <c r="B12" s="19" t="s">
        <v>54</v>
      </c>
      <c r="C12" s="18"/>
      <c r="D12" s="18">
        <v>1</v>
      </c>
      <c r="E12" s="18">
        <v>1</v>
      </c>
      <c r="F12" s="20" t="s">
        <v>55</v>
      </c>
      <c r="G12" s="18"/>
      <c r="H12" s="18"/>
      <c r="I12" s="18"/>
      <c r="J12" s="18"/>
      <c r="K12" s="18"/>
      <c r="L12" s="18"/>
      <c r="M12" s="18"/>
      <c r="N12" s="18"/>
      <c r="O12" s="18"/>
      <c r="P12" s="18"/>
    </row>
    <row r="13" spans="1:28" s="21" customFormat="1" ht="41.25" customHeight="1" x14ac:dyDescent="0.25">
      <c r="A13" s="18">
        <v>3</v>
      </c>
      <c r="B13" s="19" t="s">
        <v>5</v>
      </c>
      <c r="C13" s="18"/>
      <c r="D13" s="18"/>
      <c r="E13" s="18"/>
      <c r="F13" s="20"/>
      <c r="G13" s="18"/>
      <c r="H13" s="18"/>
      <c r="I13" s="18"/>
      <c r="J13" s="18"/>
      <c r="K13" s="18"/>
      <c r="L13" s="18"/>
      <c r="M13" s="18"/>
      <c r="N13" s="18"/>
      <c r="O13" s="18"/>
      <c r="P13" s="18"/>
    </row>
    <row r="14" spans="1:28" s="16" customFormat="1" ht="41.25" customHeight="1" x14ac:dyDescent="0.25">
      <c r="A14" s="15" t="s">
        <v>10</v>
      </c>
      <c r="B14" s="37" t="s">
        <v>51</v>
      </c>
      <c r="C14" s="15"/>
      <c r="D14" s="15"/>
      <c r="E14" s="15"/>
      <c r="F14" s="15"/>
      <c r="G14" s="15"/>
      <c r="H14" s="15"/>
      <c r="I14" s="15"/>
      <c r="J14" s="15"/>
      <c r="K14" s="15"/>
      <c r="L14" s="15"/>
      <c r="M14" s="15"/>
      <c r="N14" s="15"/>
      <c r="O14" s="15"/>
      <c r="P14" s="15"/>
    </row>
    <row r="15" spans="1:28" s="21" customFormat="1" ht="41.25" customHeight="1" x14ac:dyDescent="0.25">
      <c r="A15" s="18">
        <v>1</v>
      </c>
      <c r="B15" s="19" t="s">
        <v>52</v>
      </c>
      <c r="C15" s="18"/>
      <c r="D15" s="18"/>
      <c r="E15" s="18">
        <v>1</v>
      </c>
      <c r="F15" s="20" t="s">
        <v>56</v>
      </c>
      <c r="G15" s="18"/>
      <c r="H15" s="18"/>
      <c r="I15" s="18"/>
      <c r="J15" s="18"/>
      <c r="K15" s="18"/>
      <c r="L15" s="18"/>
      <c r="M15" s="18"/>
      <c r="N15" s="18"/>
      <c r="O15" s="18"/>
      <c r="P15" s="18"/>
    </row>
    <row r="16" spans="1:28" s="21" customFormat="1" ht="41.25" customHeight="1" x14ac:dyDescent="0.25">
      <c r="A16" s="18">
        <v>2</v>
      </c>
      <c r="B16" s="19" t="s">
        <v>54</v>
      </c>
      <c r="C16" s="18"/>
      <c r="D16" s="18">
        <v>1</v>
      </c>
      <c r="E16" s="18"/>
      <c r="F16" s="20" t="s">
        <v>57</v>
      </c>
      <c r="G16" s="18"/>
      <c r="H16" s="18"/>
      <c r="I16" s="18"/>
      <c r="J16" s="18"/>
      <c r="K16" s="18"/>
      <c r="L16" s="18"/>
      <c r="M16" s="18"/>
      <c r="N16" s="18"/>
      <c r="O16" s="18"/>
      <c r="P16" s="18"/>
    </row>
    <row r="17" spans="1:16" s="21" customFormat="1" ht="41.25" customHeight="1" x14ac:dyDescent="0.25">
      <c r="A17" s="18">
        <v>3</v>
      </c>
      <c r="B17" s="19" t="s">
        <v>5</v>
      </c>
      <c r="C17" s="18"/>
      <c r="D17" s="18"/>
      <c r="E17" s="18"/>
      <c r="F17" s="20"/>
      <c r="G17" s="18"/>
      <c r="H17" s="18"/>
      <c r="I17" s="18"/>
      <c r="J17" s="18"/>
      <c r="K17" s="18"/>
      <c r="L17" s="18"/>
      <c r="M17" s="18"/>
      <c r="N17" s="18"/>
      <c r="O17" s="18"/>
      <c r="P17" s="18"/>
    </row>
    <row r="18" spans="1:16" customFormat="1" ht="24" customHeight="1" x14ac:dyDescent="0.25">
      <c r="A18" s="22"/>
      <c r="B18" s="23" t="s">
        <v>25</v>
      </c>
      <c r="C18" s="22"/>
      <c r="D18" s="22"/>
      <c r="E18" s="22"/>
      <c r="F18" s="22"/>
      <c r="G18" s="22"/>
      <c r="H18" s="22"/>
      <c r="I18" s="22"/>
      <c r="J18" s="22"/>
      <c r="K18" s="22"/>
      <c r="L18" s="22"/>
      <c r="M18" s="22"/>
      <c r="N18" s="22"/>
      <c r="O18" s="22"/>
      <c r="P18" s="22"/>
    </row>
    <row r="19" spans="1:16" s="24" customFormat="1" ht="27.75" customHeight="1" x14ac:dyDescent="0.25">
      <c r="B19" s="25" t="s">
        <v>118</v>
      </c>
    </row>
  </sheetData>
  <mergeCells count="13">
    <mergeCell ref="H5:K6"/>
    <mergeCell ref="L5:O6"/>
    <mergeCell ref="P5:P7"/>
    <mergeCell ref="A1:D1"/>
    <mergeCell ref="A3:P3"/>
    <mergeCell ref="A4:P4"/>
    <mergeCell ref="A5:A7"/>
    <mergeCell ref="B5:B7"/>
    <mergeCell ref="C5:C7"/>
    <mergeCell ref="D5:D7"/>
    <mergeCell ref="E5:E7"/>
    <mergeCell ref="F5:F7"/>
    <mergeCell ref="G5:G7"/>
  </mergeCells>
  <pageMargins left="0.55118110236220474" right="7.874015748031496E-2" top="0.47244094488188981" bottom="0.59055118110236227" header="0.31496062992125984" footer="0.51181102362204722"/>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
  <sheetViews>
    <sheetView zoomScale="85" zoomScaleNormal="85" workbookViewId="0">
      <selection activeCell="A2" sqref="A2:P2"/>
    </sheetView>
  </sheetViews>
  <sheetFormatPr defaultColWidth="9.140625" defaultRowHeight="15.75" x14ac:dyDescent="0.25"/>
  <cols>
    <col min="1" max="1" width="4" style="9" customWidth="1"/>
    <col min="2" max="2" width="14.85546875" style="9" customWidth="1"/>
    <col min="3" max="3" width="7.5703125" style="9" customWidth="1"/>
    <col min="4" max="5" width="6.85546875" style="9" customWidth="1"/>
    <col min="6" max="6" width="23.140625" style="9" customWidth="1"/>
    <col min="7" max="7" width="9.28515625" style="9" customWidth="1"/>
    <col min="8" max="15" width="7.5703125" style="9" customWidth="1"/>
    <col min="16" max="16" width="11.140625" style="9" customWidth="1"/>
    <col min="17" max="17" width="7.7109375" style="9" customWidth="1"/>
    <col min="18" max="18" width="8.5703125" style="9" customWidth="1"/>
    <col min="19" max="19" width="5.7109375" style="9" customWidth="1"/>
    <col min="20" max="20" width="6.140625" style="9" customWidth="1"/>
    <col min="21" max="23" width="7.28515625" style="9" customWidth="1"/>
    <col min="24" max="24" width="6.140625" style="9" customWidth="1"/>
    <col min="25" max="25" width="7.28515625" style="9" customWidth="1"/>
    <col min="26" max="26" width="8" style="9" customWidth="1"/>
    <col min="27" max="27" width="7.85546875" style="9" customWidth="1"/>
    <col min="28" max="28" width="8.85546875" style="9" customWidth="1"/>
    <col min="29" max="16384" width="9.140625" style="9"/>
  </cols>
  <sheetData>
    <row r="1" spans="1:28" ht="44.25" customHeight="1" x14ac:dyDescent="0.25">
      <c r="A1" s="268" t="s">
        <v>65</v>
      </c>
      <c r="B1" s="268"/>
      <c r="C1" s="268"/>
      <c r="D1" s="268"/>
      <c r="E1" s="7"/>
      <c r="F1" s="29"/>
      <c r="G1" s="29"/>
      <c r="H1" s="28"/>
      <c r="I1" s="27"/>
    </row>
    <row r="2" spans="1:28" s="11" customFormat="1" ht="47.25" customHeight="1" x14ac:dyDescent="0.25">
      <c r="A2" s="269" t="s">
        <v>123</v>
      </c>
      <c r="B2" s="269"/>
      <c r="C2" s="269"/>
      <c r="D2" s="269"/>
      <c r="E2" s="269"/>
      <c r="F2" s="269"/>
      <c r="G2" s="269"/>
      <c r="H2" s="269"/>
      <c r="I2" s="269"/>
      <c r="J2" s="269"/>
      <c r="K2" s="269"/>
      <c r="L2" s="269"/>
      <c r="M2" s="269"/>
      <c r="N2" s="269"/>
      <c r="O2" s="269"/>
      <c r="P2" s="269"/>
    </row>
    <row r="3" spans="1:28" s="13" customFormat="1" ht="22.5" customHeight="1" x14ac:dyDescent="0.25">
      <c r="A3" s="272" t="s">
        <v>33</v>
      </c>
      <c r="B3" s="272"/>
      <c r="C3" s="272"/>
      <c r="D3" s="272"/>
      <c r="E3" s="272"/>
      <c r="F3" s="272"/>
      <c r="G3" s="272"/>
      <c r="H3" s="272"/>
      <c r="I3" s="272"/>
      <c r="J3" s="272"/>
      <c r="K3" s="272"/>
      <c r="L3" s="272"/>
      <c r="M3" s="272"/>
      <c r="N3" s="272"/>
      <c r="O3" s="272"/>
      <c r="P3" s="272"/>
      <c r="Q3" s="12"/>
      <c r="R3" s="12"/>
      <c r="S3" s="12"/>
      <c r="T3" s="12"/>
      <c r="U3" s="12"/>
      <c r="V3" s="12"/>
      <c r="W3" s="12"/>
      <c r="X3" s="12"/>
      <c r="Y3" s="12"/>
      <c r="Z3" s="12"/>
      <c r="AA3" s="12"/>
      <c r="AB3" s="12"/>
    </row>
    <row r="4" spans="1:28" s="11" customFormat="1" ht="15" x14ac:dyDescent="0.25">
      <c r="A4" s="271" t="s">
        <v>0</v>
      </c>
      <c r="B4" s="273" t="s">
        <v>34</v>
      </c>
      <c r="C4" s="274" t="s">
        <v>35</v>
      </c>
      <c r="D4" s="275" t="s">
        <v>36</v>
      </c>
      <c r="E4" s="276" t="s">
        <v>37</v>
      </c>
      <c r="F4" s="264" t="s">
        <v>64</v>
      </c>
      <c r="G4" s="265" t="s">
        <v>63</v>
      </c>
      <c r="H4" s="260" t="s">
        <v>40</v>
      </c>
      <c r="I4" s="261"/>
      <c r="J4" s="261"/>
      <c r="K4" s="261"/>
      <c r="L4" s="264" t="s">
        <v>41</v>
      </c>
      <c r="M4" s="264"/>
      <c r="N4" s="264"/>
      <c r="O4" s="264"/>
      <c r="P4" s="265" t="s">
        <v>42</v>
      </c>
    </row>
    <row r="5" spans="1:28" s="11" customFormat="1" ht="15" x14ac:dyDescent="0.25">
      <c r="A5" s="271"/>
      <c r="B5" s="273"/>
      <c r="C5" s="274"/>
      <c r="D5" s="275"/>
      <c r="E5" s="277"/>
      <c r="F5" s="264"/>
      <c r="G5" s="266"/>
      <c r="H5" s="262"/>
      <c r="I5" s="263"/>
      <c r="J5" s="263"/>
      <c r="K5" s="263"/>
      <c r="L5" s="264"/>
      <c r="M5" s="264"/>
      <c r="N5" s="264"/>
      <c r="O5" s="264"/>
      <c r="P5" s="266"/>
    </row>
    <row r="6" spans="1:28" s="11" customFormat="1" ht="110.25" customHeight="1" x14ac:dyDescent="0.25">
      <c r="A6" s="271"/>
      <c r="B6" s="273"/>
      <c r="C6" s="274"/>
      <c r="D6" s="275"/>
      <c r="E6" s="278"/>
      <c r="F6" s="264"/>
      <c r="G6" s="267"/>
      <c r="H6" s="26" t="s">
        <v>43</v>
      </c>
      <c r="I6" s="26" t="s">
        <v>44</v>
      </c>
      <c r="J6" s="26" t="s">
        <v>45</v>
      </c>
      <c r="K6" s="26" t="s">
        <v>46</v>
      </c>
      <c r="L6" s="26" t="s">
        <v>47</v>
      </c>
      <c r="M6" s="26" t="s">
        <v>48</v>
      </c>
      <c r="N6" s="26" t="s">
        <v>49</v>
      </c>
      <c r="O6" s="26" t="s">
        <v>50</v>
      </c>
      <c r="P6" s="267"/>
    </row>
    <row r="7" spans="1:28" s="16" customFormat="1" ht="24.75" customHeight="1" x14ac:dyDescent="0.25">
      <c r="A7" s="15">
        <v>1</v>
      </c>
      <c r="B7" s="15">
        <v>2</v>
      </c>
      <c r="C7" s="15">
        <v>3</v>
      </c>
      <c r="D7" s="15">
        <v>4</v>
      </c>
      <c r="E7" s="15">
        <v>5</v>
      </c>
      <c r="F7" s="15">
        <v>6</v>
      </c>
      <c r="G7" s="15">
        <v>7</v>
      </c>
      <c r="H7" s="15">
        <v>8</v>
      </c>
      <c r="I7" s="15">
        <v>9</v>
      </c>
      <c r="J7" s="15">
        <v>10</v>
      </c>
      <c r="K7" s="15">
        <v>11</v>
      </c>
      <c r="L7" s="15">
        <v>12</v>
      </c>
      <c r="M7" s="15">
        <v>13</v>
      </c>
      <c r="N7" s="15">
        <v>14</v>
      </c>
      <c r="O7" s="15">
        <v>15</v>
      </c>
      <c r="P7" s="15">
        <v>16</v>
      </c>
    </row>
    <row r="8" spans="1:28" s="16" customFormat="1" ht="24.75" customHeight="1" x14ac:dyDescent="0.25">
      <c r="A8" s="15"/>
      <c r="B8" s="36" t="s">
        <v>111</v>
      </c>
      <c r="C8" s="15"/>
      <c r="D8" s="15"/>
      <c r="E8" s="15"/>
      <c r="F8" s="15"/>
      <c r="G8" s="15"/>
      <c r="H8" s="15"/>
      <c r="I8" s="15"/>
      <c r="J8" s="15"/>
      <c r="K8" s="15"/>
      <c r="L8" s="15"/>
      <c r="M8" s="15"/>
      <c r="N8" s="15"/>
      <c r="O8" s="15"/>
      <c r="P8" s="15"/>
    </row>
    <row r="9" spans="1:28" s="16" customFormat="1" ht="42" customHeight="1" x14ac:dyDescent="0.25">
      <c r="A9" s="15" t="s">
        <v>8</v>
      </c>
      <c r="B9" s="17" t="s">
        <v>51</v>
      </c>
      <c r="C9" s="15"/>
      <c r="D9" s="15"/>
      <c r="E9" s="15"/>
      <c r="F9" s="15"/>
      <c r="G9" s="15"/>
      <c r="H9" s="15"/>
      <c r="I9" s="15"/>
      <c r="J9" s="15"/>
      <c r="K9" s="15"/>
      <c r="L9" s="15"/>
      <c r="M9" s="15"/>
      <c r="N9" s="15"/>
      <c r="O9" s="15"/>
      <c r="P9" s="15"/>
    </row>
    <row r="10" spans="1:28" s="21" customFormat="1" ht="42" customHeight="1" x14ac:dyDescent="0.25">
      <c r="A10" s="18">
        <v>1</v>
      </c>
      <c r="B10" s="19" t="s">
        <v>52</v>
      </c>
      <c r="C10" s="18"/>
      <c r="D10" s="18"/>
      <c r="E10" s="18">
        <v>1</v>
      </c>
      <c r="F10" s="20" t="s">
        <v>62</v>
      </c>
      <c r="G10" s="18"/>
      <c r="H10" s="18"/>
      <c r="I10" s="18"/>
      <c r="J10" s="18"/>
      <c r="K10" s="18"/>
      <c r="L10" s="18"/>
      <c r="M10" s="18"/>
      <c r="N10" s="18"/>
      <c r="O10" s="18"/>
      <c r="P10" s="18"/>
    </row>
    <row r="11" spans="1:28" s="21" customFormat="1" ht="42" customHeight="1" x14ac:dyDescent="0.25">
      <c r="A11" s="18">
        <v>2</v>
      </c>
      <c r="B11" s="19" t="s">
        <v>54</v>
      </c>
      <c r="C11" s="18"/>
      <c r="D11" s="18">
        <v>1</v>
      </c>
      <c r="E11" s="18"/>
      <c r="F11" s="20" t="s">
        <v>61</v>
      </c>
      <c r="G11" s="18"/>
      <c r="H11" s="18"/>
      <c r="I11" s="18"/>
      <c r="J11" s="18"/>
      <c r="K11" s="18"/>
      <c r="L11" s="18"/>
      <c r="M11" s="18"/>
      <c r="N11" s="18"/>
      <c r="O11" s="18"/>
      <c r="P11" s="18"/>
    </row>
    <row r="12" spans="1:28" s="21" customFormat="1" ht="42" customHeight="1" x14ac:dyDescent="0.25">
      <c r="A12" s="18">
        <v>3</v>
      </c>
      <c r="B12" s="19" t="s">
        <v>5</v>
      </c>
      <c r="C12" s="18"/>
      <c r="D12" s="18"/>
      <c r="E12" s="18"/>
      <c r="F12" s="20" t="s">
        <v>5</v>
      </c>
      <c r="G12" s="18"/>
      <c r="H12" s="18"/>
      <c r="I12" s="18"/>
      <c r="J12" s="18"/>
      <c r="K12" s="18"/>
      <c r="L12" s="18"/>
      <c r="M12" s="18"/>
      <c r="N12" s="18"/>
      <c r="O12" s="18"/>
      <c r="P12" s="18"/>
    </row>
    <row r="13" spans="1:28" s="16" customFormat="1" ht="42" customHeight="1" x14ac:dyDescent="0.25">
      <c r="A13" s="15" t="s">
        <v>10</v>
      </c>
      <c r="B13" s="17" t="s">
        <v>51</v>
      </c>
      <c r="C13" s="15"/>
      <c r="D13" s="15"/>
      <c r="E13" s="15"/>
      <c r="F13" s="15"/>
      <c r="G13" s="15"/>
      <c r="H13" s="15"/>
      <c r="I13" s="15"/>
      <c r="J13" s="15"/>
      <c r="K13" s="15"/>
      <c r="L13" s="15"/>
      <c r="M13" s="15"/>
      <c r="N13" s="15"/>
      <c r="O13" s="15"/>
      <c r="P13" s="15"/>
    </row>
    <row r="14" spans="1:28" s="21" customFormat="1" ht="42" customHeight="1" x14ac:dyDescent="0.25">
      <c r="A14" s="18">
        <v>1</v>
      </c>
      <c r="B14" s="19" t="s">
        <v>52</v>
      </c>
      <c r="C14" s="18"/>
      <c r="D14" s="18"/>
      <c r="E14" s="18"/>
      <c r="F14" s="20" t="s">
        <v>60</v>
      </c>
      <c r="G14" s="18"/>
      <c r="H14" s="18"/>
      <c r="I14" s="18"/>
      <c r="J14" s="18"/>
      <c r="K14" s="18"/>
      <c r="L14" s="18"/>
      <c r="M14" s="18"/>
      <c r="N14" s="18"/>
      <c r="O14" s="18"/>
      <c r="P14" s="18"/>
    </row>
    <row r="15" spans="1:28" s="21" customFormat="1" ht="42" customHeight="1" x14ac:dyDescent="0.25">
      <c r="A15" s="18">
        <v>2</v>
      </c>
      <c r="B15" s="19" t="s">
        <v>54</v>
      </c>
      <c r="C15" s="18"/>
      <c r="D15" s="18">
        <v>1</v>
      </c>
      <c r="E15" s="18">
        <v>1</v>
      </c>
      <c r="F15" s="20" t="s">
        <v>59</v>
      </c>
      <c r="G15" s="18"/>
      <c r="H15" s="18"/>
      <c r="I15" s="18"/>
      <c r="J15" s="18"/>
      <c r="K15" s="18"/>
      <c r="L15" s="18"/>
      <c r="M15" s="18"/>
      <c r="N15" s="18"/>
      <c r="O15" s="18"/>
      <c r="P15" s="18"/>
    </row>
    <row r="16" spans="1:28" s="21" customFormat="1" ht="42" customHeight="1" x14ac:dyDescent="0.25">
      <c r="A16" s="18">
        <v>3</v>
      </c>
      <c r="B16" s="19" t="s">
        <v>5</v>
      </c>
      <c r="C16" s="18"/>
      <c r="D16" s="18"/>
      <c r="E16" s="18"/>
      <c r="F16" s="20" t="s">
        <v>5</v>
      </c>
      <c r="G16" s="18"/>
      <c r="H16" s="18"/>
      <c r="I16" s="18"/>
      <c r="J16" s="18"/>
      <c r="K16" s="18"/>
      <c r="L16" s="18"/>
      <c r="M16" s="18"/>
      <c r="N16" s="18"/>
      <c r="O16" s="18"/>
      <c r="P16" s="18"/>
    </row>
    <row r="17" spans="1:16" s="21" customFormat="1" ht="42" customHeight="1" x14ac:dyDescent="0.25">
      <c r="A17" s="18"/>
      <c r="B17" s="19"/>
      <c r="C17" s="18"/>
      <c r="D17" s="18"/>
      <c r="E17" s="18"/>
      <c r="F17" s="18"/>
      <c r="G17" s="18"/>
      <c r="H17" s="18"/>
      <c r="I17" s="18"/>
      <c r="J17" s="18"/>
      <c r="K17" s="18"/>
      <c r="L17" s="18"/>
      <c r="M17" s="18"/>
      <c r="N17" s="18"/>
      <c r="O17" s="18"/>
      <c r="P17" s="18"/>
    </row>
    <row r="18" spans="1:16" customFormat="1" ht="24" customHeight="1" x14ac:dyDescent="0.25">
      <c r="A18" s="22"/>
      <c r="B18" s="23" t="s">
        <v>25</v>
      </c>
      <c r="C18" s="22"/>
      <c r="D18" s="22"/>
      <c r="E18" s="22"/>
      <c r="F18" s="22"/>
      <c r="G18" s="22"/>
      <c r="H18" s="22"/>
      <c r="I18" s="22"/>
      <c r="J18" s="22"/>
      <c r="K18" s="22"/>
      <c r="L18" s="22"/>
      <c r="M18" s="22"/>
      <c r="N18" s="22"/>
      <c r="O18" s="22"/>
      <c r="P18" s="22"/>
    </row>
    <row r="19" spans="1:16" s="24" customFormat="1" ht="27.75" customHeight="1" x14ac:dyDescent="0.25">
      <c r="B19" s="25" t="s">
        <v>117</v>
      </c>
    </row>
  </sheetData>
  <mergeCells count="13">
    <mergeCell ref="A1:D1"/>
    <mergeCell ref="A2:P2"/>
    <mergeCell ref="A3:P3"/>
    <mergeCell ref="A4:A6"/>
    <mergeCell ref="B4:B6"/>
    <mergeCell ref="C4:C6"/>
    <mergeCell ref="D4:D6"/>
    <mergeCell ref="F4:F6"/>
    <mergeCell ref="G4:G6"/>
    <mergeCell ref="H4:K5"/>
    <mergeCell ref="E4:E6"/>
    <mergeCell ref="L4:O5"/>
    <mergeCell ref="P4:P6"/>
  </mergeCells>
  <pageMargins left="0.5" right="7.874015748031496E-2" top="0.47244094488188981" bottom="0.6" header="0.31496062992125984" footer="0.5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Views>
    <sheetView zoomScale="70" zoomScaleNormal="70" workbookViewId="0">
      <selection activeCell="B10" sqref="B10"/>
    </sheetView>
  </sheetViews>
  <sheetFormatPr defaultColWidth="9.140625" defaultRowHeight="15.75" x14ac:dyDescent="0.25"/>
  <cols>
    <col min="1" max="1" width="4" style="9" customWidth="1"/>
    <col min="2" max="2" width="18.42578125" style="9" customWidth="1"/>
    <col min="3" max="3" width="7.5703125" style="9" customWidth="1"/>
    <col min="4" max="4" width="6.85546875" style="9" customWidth="1"/>
    <col min="5" max="10" width="6.28515625" style="9" customWidth="1"/>
    <col min="11" max="11" width="7.7109375" style="9" customWidth="1"/>
    <col min="12" max="12" width="8.5703125" style="9" customWidth="1"/>
    <col min="13" max="13" width="8" style="9" customWidth="1"/>
    <col min="14" max="14" width="6.140625" style="9" customWidth="1"/>
    <col min="15" max="17" width="7.28515625" style="9" customWidth="1"/>
    <col min="18" max="18" width="6.140625" style="9" customWidth="1"/>
    <col min="19" max="19" width="7.28515625" style="9" customWidth="1"/>
    <col min="20" max="20" width="8" style="9" customWidth="1"/>
    <col min="21" max="21" width="7.85546875" style="9" customWidth="1"/>
    <col min="22" max="22" width="8.85546875" style="9" customWidth="1"/>
    <col min="23" max="16384" width="9.140625" style="9"/>
  </cols>
  <sheetData>
    <row r="1" spans="1:23" ht="44.25" customHeight="1" x14ac:dyDescent="0.25">
      <c r="A1" s="268" t="s">
        <v>65</v>
      </c>
      <c r="B1" s="268"/>
      <c r="C1" s="268"/>
      <c r="D1" s="268"/>
      <c r="E1" s="8"/>
      <c r="F1" s="8"/>
    </row>
    <row r="2" spans="1:23" s="30" customFormat="1" ht="51.75" customHeight="1" x14ac:dyDescent="0.25">
      <c r="A2" s="279" t="s">
        <v>90</v>
      </c>
      <c r="B2" s="280"/>
      <c r="C2" s="280"/>
      <c r="D2" s="280"/>
      <c r="E2" s="280"/>
      <c r="F2" s="280"/>
      <c r="G2" s="280"/>
      <c r="H2" s="280"/>
      <c r="I2" s="280"/>
      <c r="J2" s="280"/>
      <c r="K2" s="280"/>
      <c r="L2" s="280"/>
      <c r="M2" s="280"/>
      <c r="N2" s="280"/>
      <c r="O2" s="280"/>
      <c r="P2" s="280"/>
      <c r="Q2" s="280"/>
      <c r="R2" s="280"/>
      <c r="S2" s="280"/>
      <c r="T2" s="280"/>
      <c r="U2" s="280"/>
      <c r="V2" s="280"/>
      <c r="W2" s="280"/>
    </row>
    <row r="3" spans="1:23" s="30" customFormat="1" ht="21.75" customHeight="1" x14ac:dyDescent="0.25">
      <c r="A3" s="281" t="s">
        <v>33</v>
      </c>
      <c r="B3" s="281"/>
      <c r="C3" s="281"/>
      <c r="D3" s="281"/>
      <c r="E3" s="281"/>
      <c r="F3" s="281"/>
      <c r="G3" s="281"/>
      <c r="H3" s="281"/>
      <c r="I3" s="281"/>
      <c r="J3" s="281"/>
      <c r="K3" s="281"/>
      <c r="L3" s="281"/>
      <c r="M3" s="281"/>
      <c r="N3" s="281"/>
      <c r="O3" s="281"/>
      <c r="P3" s="281"/>
      <c r="Q3" s="281"/>
      <c r="R3" s="281"/>
      <c r="S3" s="281"/>
      <c r="T3" s="281"/>
      <c r="U3" s="281"/>
      <c r="V3" s="281"/>
      <c r="W3" s="281"/>
    </row>
    <row r="4" spans="1:23" s="30" customFormat="1" ht="18" customHeight="1" x14ac:dyDescent="0.25">
      <c r="A4" s="31"/>
      <c r="B4" s="31"/>
      <c r="C4" s="31"/>
      <c r="D4" s="31"/>
      <c r="E4" s="31"/>
      <c r="F4" s="31"/>
      <c r="G4" s="31"/>
      <c r="H4" s="31"/>
      <c r="I4" s="31"/>
      <c r="J4" s="31"/>
      <c r="K4" s="31"/>
      <c r="L4" s="31"/>
      <c r="M4" s="31"/>
      <c r="N4" s="31"/>
      <c r="O4" s="31"/>
      <c r="P4" s="31"/>
      <c r="Q4" s="31"/>
      <c r="R4" s="31"/>
      <c r="S4" s="31"/>
      <c r="T4" s="31"/>
      <c r="U4" s="31"/>
      <c r="V4" s="31"/>
      <c r="W4" s="31"/>
    </row>
    <row r="5" spans="1:23" s="30" customFormat="1" ht="56.25" customHeight="1" x14ac:dyDescent="0.25">
      <c r="A5" s="282" t="s">
        <v>66</v>
      </c>
      <c r="B5" s="283" t="s">
        <v>67</v>
      </c>
      <c r="C5" s="283" t="s">
        <v>68</v>
      </c>
      <c r="D5" s="284" t="s">
        <v>69</v>
      </c>
      <c r="E5" s="285"/>
      <c r="F5" s="285"/>
      <c r="G5" s="285"/>
      <c r="H5" s="285"/>
      <c r="I5" s="285"/>
      <c r="J5" s="285"/>
      <c r="K5" s="285"/>
      <c r="L5" s="285"/>
      <c r="M5" s="285"/>
      <c r="N5" s="285"/>
      <c r="O5" s="285"/>
      <c r="P5" s="285"/>
      <c r="Q5" s="285"/>
      <c r="R5" s="285"/>
      <c r="S5" s="285"/>
      <c r="T5" s="285"/>
      <c r="U5" s="285"/>
      <c r="V5" s="286"/>
      <c r="W5" s="283" t="s">
        <v>12</v>
      </c>
    </row>
    <row r="6" spans="1:23" s="30" customFormat="1" ht="34.5" customHeight="1" x14ac:dyDescent="0.25">
      <c r="A6" s="282"/>
      <c r="B6" s="282"/>
      <c r="C6" s="283"/>
      <c r="D6" s="287" t="s">
        <v>70</v>
      </c>
      <c r="E6" s="287"/>
      <c r="F6" s="287"/>
      <c r="G6" s="287"/>
      <c r="H6" s="287"/>
      <c r="I6" s="287"/>
      <c r="J6" s="287"/>
      <c r="K6" s="287"/>
      <c r="L6" s="287"/>
      <c r="M6" s="287" t="s">
        <v>71</v>
      </c>
      <c r="N6" s="287"/>
      <c r="O6" s="287"/>
      <c r="P6" s="287"/>
      <c r="Q6" s="287"/>
      <c r="R6" s="287"/>
      <c r="S6" s="287"/>
      <c r="T6" s="287"/>
      <c r="U6" s="287"/>
      <c r="V6" s="288" t="s">
        <v>72</v>
      </c>
      <c r="W6" s="282"/>
    </row>
    <row r="7" spans="1:23" s="30" customFormat="1" ht="21" customHeight="1" x14ac:dyDescent="0.25">
      <c r="A7" s="282"/>
      <c r="B7" s="282"/>
      <c r="C7" s="283"/>
      <c r="D7" s="288" t="s">
        <v>25</v>
      </c>
      <c r="E7" s="291" t="s">
        <v>73</v>
      </c>
      <c r="F7" s="291"/>
      <c r="G7" s="291"/>
      <c r="H7" s="291"/>
      <c r="I7" s="291"/>
      <c r="J7" s="291"/>
      <c r="K7" s="291"/>
      <c r="L7" s="291"/>
      <c r="M7" s="292" t="s">
        <v>25</v>
      </c>
      <c r="N7" s="291" t="s">
        <v>73</v>
      </c>
      <c r="O7" s="291"/>
      <c r="P7" s="291"/>
      <c r="Q7" s="291"/>
      <c r="R7" s="291"/>
      <c r="S7" s="291"/>
      <c r="T7" s="291"/>
      <c r="U7" s="291"/>
      <c r="V7" s="289"/>
      <c r="W7" s="282"/>
    </row>
    <row r="8" spans="1:23" s="30" customFormat="1" ht="97.5" customHeight="1" x14ac:dyDescent="0.25">
      <c r="A8" s="282"/>
      <c r="B8" s="282"/>
      <c r="C8" s="283"/>
      <c r="D8" s="290"/>
      <c r="E8" s="38" t="s">
        <v>74</v>
      </c>
      <c r="F8" s="38" t="s">
        <v>75</v>
      </c>
      <c r="G8" s="38" t="s">
        <v>76</v>
      </c>
      <c r="H8" s="38" t="s">
        <v>77</v>
      </c>
      <c r="I8" s="38" t="s">
        <v>78</v>
      </c>
      <c r="J8" s="38" t="s">
        <v>79</v>
      </c>
      <c r="K8" s="38" t="s">
        <v>80</v>
      </c>
      <c r="L8" s="38" t="s">
        <v>81</v>
      </c>
      <c r="M8" s="293"/>
      <c r="N8" s="38" t="s">
        <v>74</v>
      </c>
      <c r="O8" s="38" t="s">
        <v>75</v>
      </c>
      <c r="P8" s="38" t="s">
        <v>76</v>
      </c>
      <c r="Q8" s="38" t="s">
        <v>77</v>
      </c>
      <c r="R8" s="38" t="s">
        <v>78</v>
      </c>
      <c r="S8" s="38" t="s">
        <v>79</v>
      </c>
      <c r="T8" s="38" t="s">
        <v>80</v>
      </c>
      <c r="U8" s="38" t="s">
        <v>81</v>
      </c>
      <c r="V8" s="290"/>
      <c r="W8" s="282"/>
    </row>
    <row r="9" spans="1:23" s="30" customFormat="1" ht="19.5" customHeight="1" x14ac:dyDescent="0.25">
      <c r="A9" s="32">
        <v>1</v>
      </c>
      <c r="B9" s="32">
        <v>2</v>
      </c>
      <c r="C9" s="32">
        <v>3</v>
      </c>
      <c r="D9" s="32">
        <v>4</v>
      </c>
      <c r="E9" s="32">
        <v>5</v>
      </c>
      <c r="F9" s="32">
        <v>6</v>
      </c>
      <c r="G9" s="32">
        <v>7</v>
      </c>
      <c r="H9" s="32">
        <v>8</v>
      </c>
      <c r="I9" s="32">
        <v>9</v>
      </c>
      <c r="J9" s="32">
        <v>10</v>
      </c>
      <c r="K9" s="32">
        <v>11</v>
      </c>
      <c r="L9" s="32">
        <v>12</v>
      </c>
      <c r="M9" s="32">
        <v>13</v>
      </c>
      <c r="N9" s="32">
        <v>14</v>
      </c>
      <c r="O9" s="32">
        <v>15</v>
      </c>
      <c r="P9" s="32">
        <v>16</v>
      </c>
      <c r="Q9" s="32">
        <v>17</v>
      </c>
      <c r="R9" s="32">
        <v>18</v>
      </c>
      <c r="S9" s="32">
        <v>19</v>
      </c>
      <c r="T9" s="32">
        <v>20</v>
      </c>
      <c r="U9" s="32">
        <v>21</v>
      </c>
      <c r="V9" s="32" t="s">
        <v>82</v>
      </c>
      <c r="W9" s="32">
        <v>23</v>
      </c>
    </row>
    <row r="10" spans="1:23" s="35" customFormat="1" ht="53.25" customHeight="1" x14ac:dyDescent="0.25">
      <c r="A10" s="18">
        <v>1</v>
      </c>
      <c r="B10" s="33" t="s">
        <v>89</v>
      </c>
      <c r="C10" s="18"/>
      <c r="D10" s="18"/>
      <c r="E10" s="34"/>
      <c r="F10" s="34"/>
      <c r="G10" s="34"/>
      <c r="H10" s="34"/>
      <c r="I10" s="34"/>
      <c r="J10" s="34"/>
      <c r="K10" s="34"/>
      <c r="L10" s="34"/>
      <c r="M10" s="34"/>
      <c r="N10" s="34"/>
      <c r="O10" s="34"/>
      <c r="P10" s="34"/>
      <c r="Q10" s="34"/>
      <c r="R10" s="34"/>
      <c r="S10" s="34"/>
      <c r="T10" s="34"/>
      <c r="U10" s="34"/>
      <c r="V10" s="34"/>
      <c r="W10" s="34"/>
    </row>
  </sheetData>
  <mergeCells count="15">
    <mergeCell ref="A1:D1"/>
    <mergeCell ref="A2:W2"/>
    <mergeCell ref="A3:W3"/>
    <mergeCell ref="A5:A8"/>
    <mergeCell ref="B5:B8"/>
    <mergeCell ref="C5:C8"/>
    <mergeCell ref="D5:V5"/>
    <mergeCell ref="W5:W8"/>
    <mergeCell ref="D6:L6"/>
    <mergeCell ref="M6:U6"/>
    <mergeCell ref="V6:V8"/>
    <mergeCell ref="D7:D8"/>
    <mergeCell ref="E7:L7"/>
    <mergeCell ref="M7:M8"/>
    <mergeCell ref="N7:U7"/>
  </mergeCells>
  <pageMargins left="0.41" right="7.874015748031496E-2" top="0.47244094488188981" bottom="0.6" header="0.31496062992125984" footer="0.53"/>
  <pageSetup paperSize="9" scale="83"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zoomScale="70" zoomScaleNormal="70" workbookViewId="0">
      <selection activeCell="O6" sqref="O6"/>
    </sheetView>
  </sheetViews>
  <sheetFormatPr defaultRowHeight="15" x14ac:dyDescent="0.25"/>
  <cols>
    <col min="1" max="1" width="5.28515625" customWidth="1"/>
    <col min="2" max="2" width="18.5703125" customWidth="1"/>
    <col min="3" max="7" width="8.5703125" style="49" customWidth="1"/>
    <col min="8" max="15" width="8.5703125" customWidth="1"/>
    <col min="16" max="16" width="10" customWidth="1"/>
    <col min="17" max="18" width="8.5703125" customWidth="1"/>
    <col min="19" max="19" width="16.5703125" customWidth="1"/>
  </cols>
  <sheetData>
    <row r="1" spans="1:19" ht="29.25" customHeight="1" x14ac:dyDescent="0.25">
      <c r="A1" s="158" t="s">
        <v>14</v>
      </c>
      <c r="B1" s="158"/>
      <c r="C1" s="158"/>
      <c r="D1" s="158"/>
      <c r="H1" s="49"/>
      <c r="I1" s="49"/>
      <c r="J1" s="49"/>
      <c r="K1" s="49"/>
      <c r="L1" s="49"/>
      <c r="M1" s="49"/>
      <c r="N1" s="49"/>
      <c r="O1" s="49"/>
      <c r="P1" s="49"/>
      <c r="Q1" s="49"/>
      <c r="R1" s="49"/>
      <c r="S1" s="49"/>
    </row>
    <row r="2" spans="1:19" ht="15.75" x14ac:dyDescent="0.25">
      <c r="A2" s="156" t="s">
        <v>124</v>
      </c>
      <c r="B2" s="156"/>
      <c r="C2" s="156"/>
      <c r="D2" s="156"/>
      <c r="E2" s="156"/>
      <c r="F2" s="156"/>
      <c r="G2" s="156"/>
      <c r="H2" s="156"/>
      <c r="I2" s="156"/>
      <c r="J2" s="156"/>
      <c r="K2" s="156"/>
      <c r="L2" s="156"/>
      <c r="M2" s="156"/>
      <c r="N2" s="156"/>
      <c r="O2" s="156"/>
      <c r="P2" s="156"/>
      <c r="Q2" s="156"/>
      <c r="R2" s="156"/>
      <c r="S2" s="156"/>
    </row>
    <row r="3" spans="1:19" ht="56.25" customHeight="1" x14ac:dyDescent="0.25">
      <c r="A3" s="158" t="s">
        <v>15</v>
      </c>
      <c r="B3" s="158"/>
      <c r="C3" s="158"/>
      <c r="D3" s="158"/>
      <c r="E3" s="158"/>
      <c r="F3" s="158"/>
      <c r="G3" s="158"/>
      <c r="H3" s="158"/>
      <c r="I3" s="158"/>
      <c r="J3" s="158"/>
      <c r="K3" s="158"/>
      <c r="L3" s="158"/>
      <c r="M3" s="158"/>
      <c r="N3" s="158"/>
      <c r="O3" s="158"/>
      <c r="P3" s="158"/>
      <c r="Q3" s="158"/>
      <c r="R3" s="158"/>
      <c r="S3" s="158"/>
    </row>
    <row r="4" spans="1:19" ht="27" customHeight="1" x14ac:dyDescent="0.25">
      <c r="A4" s="157" t="s">
        <v>33</v>
      </c>
      <c r="B4" s="157"/>
      <c r="C4" s="157"/>
      <c r="D4" s="157"/>
      <c r="E4" s="157"/>
      <c r="F4" s="157"/>
      <c r="G4" s="157"/>
      <c r="H4" s="157"/>
      <c r="I4" s="157"/>
      <c r="J4" s="157"/>
      <c r="K4" s="157"/>
      <c r="L4" s="157"/>
      <c r="M4" s="157"/>
      <c r="N4" s="157"/>
      <c r="O4" s="157"/>
      <c r="P4" s="157"/>
      <c r="Q4" s="157"/>
      <c r="R4" s="157"/>
      <c r="S4" s="157"/>
    </row>
    <row r="5" spans="1:19" ht="45" customHeight="1" x14ac:dyDescent="0.25">
      <c r="A5" s="297" t="s">
        <v>0</v>
      </c>
      <c r="B5" s="297" t="s">
        <v>16</v>
      </c>
      <c r="C5" s="297" t="s">
        <v>17</v>
      </c>
      <c r="D5" s="297"/>
      <c r="E5" s="297"/>
      <c r="F5" s="297"/>
      <c r="G5" s="298" t="s">
        <v>18</v>
      </c>
      <c r="H5" s="299"/>
      <c r="I5" s="299"/>
      <c r="J5" s="300"/>
      <c r="K5" s="298" t="s">
        <v>112</v>
      </c>
      <c r="L5" s="299"/>
      <c r="M5" s="299"/>
      <c r="N5" s="300"/>
      <c r="O5" s="298" t="s">
        <v>113</v>
      </c>
      <c r="P5" s="299"/>
      <c r="Q5" s="299"/>
      <c r="R5" s="300"/>
      <c r="S5" s="295" t="s">
        <v>116</v>
      </c>
    </row>
    <row r="6" spans="1:19" ht="156" customHeight="1" x14ac:dyDescent="0.25">
      <c r="A6" s="297"/>
      <c r="B6" s="297"/>
      <c r="C6" s="77" t="s">
        <v>19</v>
      </c>
      <c r="D6" s="77" t="s">
        <v>20</v>
      </c>
      <c r="E6" s="77" t="s">
        <v>21</v>
      </c>
      <c r="F6" s="77" t="s">
        <v>5</v>
      </c>
      <c r="G6" s="77" t="s">
        <v>19</v>
      </c>
      <c r="H6" s="77" t="s">
        <v>20</v>
      </c>
      <c r="I6" s="77" t="s">
        <v>21</v>
      </c>
      <c r="J6" s="77" t="s">
        <v>5</v>
      </c>
      <c r="K6" s="77" t="s">
        <v>19</v>
      </c>
      <c r="L6" s="77" t="s">
        <v>20</v>
      </c>
      <c r="M6" s="77" t="s">
        <v>21</v>
      </c>
      <c r="N6" s="77" t="s">
        <v>5</v>
      </c>
      <c r="O6" s="77" t="s">
        <v>19</v>
      </c>
      <c r="P6" s="77" t="s">
        <v>20</v>
      </c>
      <c r="Q6" s="77" t="s">
        <v>21</v>
      </c>
      <c r="R6" s="77" t="s">
        <v>5</v>
      </c>
      <c r="S6" s="296"/>
    </row>
    <row r="7" spans="1:19" ht="36.75" customHeight="1" x14ac:dyDescent="0.25">
      <c r="A7" s="66">
        <v>1</v>
      </c>
      <c r="B7" s="66">
        <v>2</v>
      </c>
      <c r="C7" s="66">
        <v>3</v>
      </c>
      <c r="D7" s="66">
        <v>4</v>
      </c>
      <c r="E7" s="66">
        <v>5</v>
      </c>
      <c r="F7" s="66">
        <v>6</v>
      </c>
      <c r="G7" s="66">
        <v>7</v>
      </c>
      <c r="H7" s="66">
        <v>8</v>
      </c>
      <c r="I7" s="66">
        <v>9</v>
      </c>
      <c r="J7" s="66">
        <v>10</v>
      </c>
      <c r="K7" s="66">
        <v>11</v>
      </c>
      <c r="L7" s="66">
        <v>12</v>
      </c>
      <c r="M7" s="66">
        <v>13</v>
      </c>
      <c r="N7" s="66">
        <v>14</v>
      </c>
      <c r="O7" s="66">
        <v>15</v>
      </c>
      <c r="P7" s="66">
        <v>16</v>
      </c>
      <c r="Q7" s="66">
        <v>17</v>
      </c>
      <c r="R7" s="66">
        <v>18</v>
      </c>
      <c r="S7" s="66">
        <v>19</v>
      </c>
    </row>
    <row r="8" spans="1:19" ht="36.75" customHeight="1" x14ac:dyDescent="0.25">
      <c r="A8" s="66"/>
      <c r="B8" s="78" t="s">
        <v>114</v>
      </c>
      <c r="C8" s="66"/>
      <c r="D8" s="66"/>
      <c r="E8" s="66"/>
      <c r="F8" s="66"/>
      <c r="G8" s="66"/>
      <c r="H8" s="66"/>
      <c r="I8" s="66"/>
      <c r="J8" s="66"/>
      <c r="K8" s="66"/>
      <c r="L8" s="66"/>
      <c r="M8" s="66"/>
      <c r="N8" s="66"/>
      <c r="O8" s="66"/>
      <c r="P8" s="66"/>
      <c r="Q8" s="66"/>
      <c r="R8" s="66"/>
      <c r="S8" s="66"/>
    </row>
    <row r="9" spans="1:19" ht="42" customHeight="1" x14ac:dyDescent="0.25">
      <c r="A9" s="67">
        <v>1</v>
      </c>
      <c r="B9" s="79" t="s">
        <v>115</v>
      </c>
      <c r="C9" s="72"/>
      <c r="D9" s="72"/>
      <c r="E9" s="72"/>
      <c r="F9" s="72"/>
      <c r="G9" s="72"/>
      <c r="H9" s="72"/>
      <c r="I9" s="72"/>
      <c r="J9" s="72"/>
      <c r="K9" s="72"/>
      <c r="L9" s="72"/>
      <c r="M9" s="72"/>
      <c r="N9" s="72"/>
      <c r="O9" s="72"/>
      <c r="P9" s="72"/>
      <c r="Q9" s="72"/>
      <c r="R9" s="72"/>
      <c r="S9" s="72"/>
    </row>
    <row r="10" spans="1:19" ht="42" customHeight="1" x14ac:dyDescent="0.25">
      <c r="A10" s="67">
        <v>2</v>
      </c>
      <c r="B10" s="78" t="s">
        <v>5</v>
      </c>
      <c r="C10" s="72"/>
      <c r="D10" s="72"/>
      <c r="E10" s="72"/>
      <c r="F10" s="72"/>
      <c r="G10" s="72"/>
      <c r="H10" s="72"/>
      <c r="I10" s="72"/>
      <c r="J10" s="72"/>
      <c r="K10" s="72"/>
      <c r="L10" s="72"/>
      <c r="M10" s="72"/>
      <c r="N10" s="72"/>
      <c r="O10" s="72"/>
      <c r="P10" s="72"/>
      <c r="Q10" s="72"/>
      <c r="R10" s="72"/>
      <c r="S10" s="72"/>
    </row>
    <row r="11" spans="1:19" ht="42" customHeight="1" x14ac:dyDescent="0.25">
      <c r="A11" s="72"/>
      <c r="B11" s="80" t="s">
        <v>5</v>
      </c>
      <c r="C11" s="72"/>
      <c r="D11" s="72"/>
      <c r="E11" s="72"/>
      <c r="F11" s="72"/>
      <c r="G11" s="72"/>
      <c r="H11" s="72"/>
      <c r="I11" s="72"/>
      <c r="J11" s="72"/>
      <c r="K11" s="72"/>
      <c r="L11" s="72"/>
      <c r="M11" s="72"/>
      <c r="N11" s="72"/>
      <c r="O11" s="72"/>
      <c r="P11" s="72"/>
      <c r="Q11" s="72"/>
      <c r="R11" s="72"/>
      <c r="S11" s="72"/>
    </row>
    <row r="12" spans="1:19" ht="27.75" customHeight="1" x14ac:dyDescent="0.25">
      <c r="A12" s="72"/>
      <c r="B12" s="81" t="s">
        <v>22</v>
      </c>
      <c r="C12" s="72"/>
      <c r="D12" s="72"/>
      <c r="E12" s="72"/>
      <c r="F12" s="72"/>
      <c r="G12" s="72"/>
      <c r="H12" s="72"/>
      <c r="I12" s="72"/>
      <c r="J12" s="72"/>
      <c r="K12" s="72"/>
      <c r="L12" s="72"/>
      <c r="M12" s="72"/>
      <c r="N12" s="72"/>
      <c r="O12" s="72"/>
      <c r="P12" s="72"/>
      <c r="Q12" s="72"/>
      <c r="R12" s="72"/>
      <c r="S12" s="72"/>
    </row>
    <row r="14" spans="1:19" x14ac:dyDescent="0.25">
      <c r="C14" s="294"/>
      <c r="D14" s="294"/>
      <c r="E14" s="294"/>
      <c r="F14" s="294"/>
    </row>
  </sheetData>
  <mergeCells count="12">
    <mergeCell ref="C14:F14"/>
    <mergeCell ref="S5:S6"/>
    <mergeCell ref="A1:D1"/>
    <mergeCell ref="A2:S2"/>
    <mergeCell ref="A3:S3"/>
    <mergeCell ref="A4:S4"/>
    <mergeCell ref="A5:A6"/>
    <mergeCell ref="B5:B6"/>
    <mergeCell ref="C5:F5"/>
    <mergeCell ref="G5:J5"/>
    <mergeCell ref="K5:N5"/>
    <mergeCell ref="O5:R5"/>
  </mergeCells>
  <pageMargins left="0.7" right="0.7" top="0.75" bottom="0.75" header="0.3" footer="0.3"/>
  <pageSetup paperSize="9"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3"/>
  <sheetViews>
    <sheetView topLeftCell="A4" workbookViewId="0">
      <selection activeCell="P17" sqref="P17"/>
    </sheetView>
  </sheetViews>
  <sheetFormatPr defaultColWidth="8.85546875" defaultRowHeight="15" x14ac:dyDescent="0.25"/>
  <cols>
    <col min="1" max="1" width="5.85546875" style="40" customWidth="1"/>
    <col min="2" max="2" width="25.85546875" style="40" bestFit="1" customWidth="1"/>
    <col min="3" max="3" width="28.140625" style="40" bestFit="1" customWidth="1"/>
    <col min="4" max="6" width="6.140625" style="40" customWidth="1"/>
    <col min="7" max="7" width="6" style="40" customWidth="1"/>
    <col min="8" max="11" width="7.140625" style="40" customWidth="1"/>
    <col min="12" max="13" width="12.140625" style="40" customWidth="1"/>
    <col min="14" max="14" width="16.7109375" style="40" customWidth="1"/>
    <col min="15" max="15" width="11.5703125" style="40" customWidth="1"/>
    <col min="16" max="16" width="62.5703125" style="40" customWidth="1"/>
    <col min="17" max="16384" width="8.85546875" style="40"/>
  </cols>
  <sheetData>
    <row r="1" spans="1:16" ht="15.75" x14ac:dyDescent="0.25">
      <c r="A1" s="150" t="s">
        <v>191</v>
      </c>
      <c r="B1" s="301" t="s">
        <v>192</v>
      </c>
      <c r="C1" s="301"/>
      <c r="D1" s="151"/>
      <c r="E1" s="151"/>
    </row>
    <row r="2" spans="1:16" ht="15.75" x14ac:dyDescent="0.25">
      <c r="A2" s="150"/>
      <c r="B2" s="152"/>
      <c r="C2" s="152"/>
      <c r="D2" s="151"/>
      <c r="E2" s="151"/>
    </row>
    <row r="3" spans="1:16" ht="15.75" x14ac:dyDescent="0.25">
      <c r="A3" s="156" t="s">
        <v>227</v>
      </c>
      <c r="B3" s="156"/>
      <c r="C3" s="156"/>
      <c r="D3" s="156"/>
      <c r="E3" s="156"/>
      <c r="F3" s="156"/>
      <c r="G3" s="156"/>
      <c r="H3" s="156"/>
      <c r="I3" s="156"/>
      <c r="J3" s="156"/>
      <c r="K3" s="156"/>
      <c r="L3" s="156"/>
      <c r="M3" s="156"/>
      <c r="N3" s="156"/>
      <c r="O3" s="156"/>
      <c r="P3" s="156"/>
    </row>
    <row r="4" spans="1:16" ht="15.75" x14ac:dyDescent="0.25">
      <c r="A4" s="156" t="s">
        <v>23</v>
      </c>
      <c r="B4" s="156"/>
      <c r="C4" s="156"/>
      <c r="D4" s="156"/>
      <c r="E4" s="156"/>
      <c r="F4" s="156"/>
      <c r="G4" s="156"/>
      <c r="H4" s="156"/>
      <c r="I4" s="156"/>
      <c r="J4" s="156"/>
      <c r="K4" s="156"/>
      <c r="L4" s="156"/>
      <c r="M4" s="156"/>
      <c r="N4" s="156"/>
      <c r="O4" s="156"/>
      <c r="P4" s="156"/>
    </row>
    <row r="5" spans="1:16" ht="15.75" x14ac:dyDescent="0.25">
      <c r="A5" s="156" t="s">
        <v>228</v>
      </c>
      <c r="B5" s="156"/>
      <c r="C5" s="156"/>
      <c r="D5" s="156"/>
      <c r="E5" s="156"/>
      <c r="F5" s="156"/>
      <c r="G5" s="156"/>
      <c r="H5" s="156"/>
      <c r="I5" s="156"/>
      <c r="J5" s="156"/>
      <c r="K5" s="156"/>
      <c r="L5" s="156"/>
      <c r="M5" s="156"/>
      <c r="N5" s="156"/>
      <c r="O5" s="156"/>
      <c r="P5" s="156"/>
    </row>
    <row r="6" spans="1:16" ht="15.75" x14ac:dyDescent="0.25">
      <c r="A6" s="157" t="str">
        <f>PL1A!A4</f>
        <v>(Kèm theo Đề án số         /ĐA-UBND ngày      /06/2026 của UBND phường Phố Hiến)</v>
      </c>
      <c r="B6" s="157"/>
      <c r="C6" s="157"/>
      <c r="D6" s="157"/>
      <c r="E6" s="157"/>
      <c r="F6" s="157"/>
      <c r="G6" s="157"/>
      <c r="H6" s="157"/>
      <c r="I6" s="157"/>
      <c r="J6" s="157"/>
      <c r="K6" s="157"/>
      <c r="L6" s="157"/>
      <c r="M6" s="157"/>
      <c r="N6" s="157"/>
      <c r="O6" s="157"/>
      <c r="P6" s="157"/>
    </row>
    <row r="7" spans="1:16" ht="15.75" x14ac:dyDescent="0.25">
      <c r="A7" s="148"/>
      <c r="B7" s="148"/>
      <c r="C7" s="148"/>
      <c r="D7" s="148"/>
      <c r="E7" s="148"/>
      <c r="F7" s="148"/>
      <c r="G7" s="148"/>
      <c r="H7" s="148"/>
      <c r="I7" s="148"/>
      <c r="J7" s="148"/>
      <c r="K7" s="148"/>
      <c r="L7" s="148"/>
      <c r="M7" s="148"/>
      <c r="N7" s="148"/>
      <c r="O7" s="148"/>
      <c r="P7" s="148"/>
    </row>
    <row r="8" spans="1:16" ht="15.75" x14ac:dyDescent="0.25">
      <c r="A8" s="306"/>
      <c r="B8" s="306"/>
      <c r="C8" s="306"/>
      <c r="D8" s="306"/>
      <c r="E8" s="306"/>
      <c r="F8" s="306"/>
      <c r="G8" s="306"/>
      <c r="H8" s="306"/>
      <c r="I8" s="306"/>
      <c r="J8" s="306"/>
      <c r="K8" s="306"/>
      <c r="L8" s="306"/>
      <c r="M8" s="306"/>
      <c r="N8" s="306"/>
      <c r="O8" s="306"/>
      <c r="P8" s="306"/>
    </row>
    <row r="9" spans="1:16" ht="25.5" customHeight="1" x14ac:dyDescent="0.25">
      <c r="A9" s="160" t="s">
        <v>0</v>
      </c>
      <c r="B9" s="160" t="s">
        <v>188</v>
      </c>
      <c r="C9" s="161" t="s">
        <v>189</v>
      </c>
      <c r="D9" s="309" t="s">
        <v>18</v>
      </c>
      <c r="E9" s="310"/>
      <c r="F9" s="310"/>
      <c r="G9" s="311"/>
      <c r="H9" s="309" t="s">
        <v>105</v>
      </c>
      <c r="I9" s="310"/>
      <c r="J9" s="310"/>
      <c r="K9" s="311"/>
      <c r="L9" s="304" t="s">
        <v>24</v>
      </c>
      <c r="M9" s="307"/>
      <c r="N9" s="307"/>
      <c r="O9" s="305"/>
      <c r="P9" s="160" t="s">
        <v>12</v>
      </c>
    </row>
    <row r="10" spans="1:16" ht="31.5" customHeight="1" x14ac:dyDescent="0.25">
      <c r="A10" s="160"/>
      <c r="B10" s="160"/>
      <c r="C10" s="308"/>
      <c r="D10" s="312"/>
      <c r="E10" s="158"/>
      <c r="F10" s="158"/>
      <c r="G10" s="313"/>
      <c r="H10" s="312"/>
      <c r="I10" s="158"/>
      <c r="J10" s="158"/>
      <c r="K10" s="313"/>
      <c r="L10" s="315" t="s">
        <v>106</v>
      </c>
      <c r="M10" s="160" t="s">
        <v>107</v>
      </c>
      <c r="N10" s="160"/>
      <c r="O10" s="160"/>
      <c r="P10" s="160"/>
    </row>
    <row r="11" spans="1:16" ht="57" x14ac:dyDescent="0.25">
      <c r="A11" s="160"/>
      <c r="B11" s="160"/>
      <c r="C11" s="162"/>
      <c r="D11" s="62" t="s">
        <v>25</v>
      </c>
      <c r="E11" s="62" t="s">
        <v>103</v>
      </c>
      <c r="F11" s="63" t="s">
        <v>104</v>
      </c>
      <c r="G11" s="57" t="s">
        <v>5</v>
      </c>
      <c r="H11" s="62" t="s">
        <v>25</v>
      </c>
      <c r="I11" s="62" t="s">
        <v>103</v>
      </c>
      <c r="J11" s="64" t="s">
        <v>104</v>
      </c>
      <c r="K11" s="57" t="s">
        <v>5</v>
      </c>
      <c r="L11" s="316"/>
      <c r="M11" s="65" t="s">
        <v>108</v>
      </c>
      <c r="N11" s="65" t="s">
        <v>109</v>
      </c>
      <c r="O11" s="65" t="s">
        <v>110</v>
      </c>
      <c r="P11" s="160"/>
    </row>
    <row r="12" spans="1:16" ht="23.25" customHeight="1" x14ac:dyDescent="0.25">
      <c r="A12" s="66">
        <v>1</v>
      </c>
      <c r="B12" s="66">
        <v>2</v>
      </c>
      <c r="C12" s="66">
        <v>3</v>
      </c>
      <c r="D12" s="66">
        <v>4</v>
      </c>
      <c r="E12" s="66">
        <v>5</v>
      </c>
      <c r="F12" s="66">
        <v>6</v>
      </c>
      <c r="G12" s="66">
        <v>7</v>
      </c>
      <c r="H12" s="66">
        <v>8</v>
      </c>
      <c r="I12" s="66">
        <v>9</v>
      </c>
      <c r="J12" s="66">
        <v>10</v>
      </c>
      <c r="K12" s="66">
        <v>11</v>
      </c>
      <c r="L12" s="66">
        <v>12</v>
      </c>
      <c r="M12" s="66">
        <v>13</v>
      </c>
      <c r="N12" s="66">
        <v>14</v>
      </c>
      <c r="O12" s="66">
        <v>15</v>
      </c>
      <c r="P12" s="66">
        <v>16</v>
      </c>
    </row>
    <row r="13" spans="1:16" ht="23.25" customHeight="1" x14ac:dyDescent="0.25">
      <c r="A13" s="67">
        <v>1</v>
      </c>
      <c r="B13" s="111" t="s">
        <v>176</v>
      </c>
      <c r="C13" s="147" t="s">
        <v>176</v>
      </c>
      <c r="D13" s="67">
        <v>2</v>
      </c>
      <c r="E13" s="67">
        <v>2</v>
      </c>
      <c r="F13" s="67">
        <v>0</v>
      </c>
      <c r="G13" s="67"/>
      <c r="H13" s="68">
        <v>2</v>
      </c>
      <c r="I13" s="68">
        <v>2</v>
      </c>
      <c r="J13" s="68">
        <v>0</v>
      </c>
      <c r="K13" s="68"/>
      <c r="L13" s="67">
        <v>0</v>
      </c>
      <c r="M13" s="67">
        <v>3</v>
      </c>
      <c r="N13" s="67">
        <v>0</v>
      </c>
      <c r="O13" s="67">
        <v>0</v>
      </c>
      <c r="P13" s="67" t="s">
        <v>230</v>
      </c>
    </row>
    <row r="14" spans="1:16" ht="23.25" customHeight="1" x14ac:dyDescent="0.25">
      <c r="A14" s="67">
        <v>2</v>
      </c>
      <c r="B14" s="146" t="s">
        <v>129</v>
      </c>
      <c r="C14" s="68" t="str">
        <f>B14</f>
        <v>Tính Linh</v>
      </c>
      <c r="D14" s="67">
        <v>1</v>
      </c>
      <c r="E14" s="67">
        <v>1</v>
      </c>
      <c r="F14" s="67">
        <v>0</v>
      </c>
      <c r="G14" s="67"/>
      <c r="H14" s="68">
        <v>1</v>
      </c>
      <c r="I14" s="68">
        <v>1</v>
      </c>
      <c r="J14" s="68">
        <v>0</v>
      </c>
      <c r="K14" s="68"/>
      <c r="L14" s="67">
        <v>0</v>
      </c>
      <c r="M14" s="67">
        <v>1</v>
      </c>
      <c r="N14" s="67">
        <v>0</v>
      </c>
      <c r="O14" s="67">
        <v>0</v>
      </c>
      <c r="P14" s="67"/>
    </row>
    <row r="15" spans="1:16" ht="23.25" customHeight="1" x14ac:dyDescent="0.25">
      <c r="A15" s="67">
        <v>3</v>
      </c>
      <c r="B15" s="146" t="s">
        <v>130</v>
      </c>
      <c r="C15" s="68" t="str">
        <f t="shared" ref="C15:C20" si="0">B15</f>
        <v>Đặng Cầu</v>
      </c>
      <c r="D15" s="67">
        <v>1</v>
      </c>
      <c r="E15" s="67">
        <v>1</v>
      </c>
      <c r="F15" s="67">
        <v>0</v>
      </c>
      <c r="G15" s="67"/>
      <c r="H15" s="68">
        <v>1</v>
      </c>
      <c r="I15" s="68">
        <v>1</v>
      </c>
      <c r="J15" s="68">
        <v>0</v>
      </c>
      <c r="K15" s="68"/>
      <c r="L15" s="67">
        <v>0</v>
      </c>
      <c r="M15" s="67">
        <v>1</v>
      </c>
      <c r="N15" s="67">
        <v>0</v>
      </c>
      <c r="O15" s="67">
        <v>0</v>
      </c>
      <c r="P15" s="67"/>
    </row>
    <row r="16" spans="1:16" ht="23.25" customHeight="1" x14ac:dyDescent="0.25">
      <c r="A16" s="67">
        <v>4</v>
      </c>
      <c r="B16" s="146" t="s">
        <v>131</v>
      </c>
      <c r="C16" s="68" t="str">
        <f t="shared" si="0"/>
        <v>An Thượng</v>
      </c>
      <c r="D16" s="67">
        <v>1</v>
      </c>
      <c r="E16" s="67">
        <v>1</v>
      </c>
      <c r="F16" s="67">
        <v>0</v>
      </c>
      <c r="G16" s="67"/>
      <c r="H16" s="68">
        <v>1</v>
      </c>
      <c r="I16" s="68">
        <v>1</v>
      </c>
      <c r="J16" s="68">
        <v>0</v>
      </c>
      <c r="K16" s="68"/>
      <c r="L16" s="67">
        <v>0</v>
      </c>
      <c r="M16" s="67">
        <v>1</v>
      </c>
      <c r="N16" s="67">
        <v>0</v>
      </c>
      <c r="O16" s="67">
        <v>0</v>
      </c>
      <c r="P16" s="67"/>
    </row>
    <row r="17" spans="1:16" ht="23.25" customHeight="1" x14ac:dyDescent="0.25">
      <c r="A17" s="67">
        <v>5</v>
      </c>
      <c r="B17" s="146" t="s">
        <v>132</v>
      </c>
      <c r="C17" s="68" t="str">
        <f t="shared" si="0"/>
        <v>An Bình</v>
      </c>
      <c r="D17" s="67">
        <v>1</v>
      </c>
      <c r="E17" s="67">
        <v>1</v>
      </c>
      <c r="F17" s="67">
        <v>0</v>
      </c>
      <c r="G17" s="67"/>
      <c r="H17" s="68">
        <v>1</v>
      </c>
      <c r="I17" s="68">
        <v>1</v>
      </c>
      <c r="J17" s="68">
        <v>0</v>
      </c>
      <c r="K17" s="68"/>
      <c r="L17" s="67">
        <v>0</v>
      </c>
      <c r="M17" s="67">
        <v>1</v>
      </c>
      <c r="N17" s="67">
        <v>0</v>
      </c>
      <c r="O17" s="67">
        <v>0</v>
      </c>
      <c r="P17" s="67"/>
    </row>
    <row r="18" spans="1:16" ht="23.25" customHeight="1" x14ac:dyDescent="0.25">
      <c r="A18" s="67">
        <v>6</v>
      </c>
      <c r="B18" s="146" t="s">
        <v>133</v>
      </c>
      <c r="C18" s="68" t="str">
        <f t="shared" si="0"/>
        <v>An Dương</v>
      </c>
      <c r="D18" s="67">
        <v>1</v>
      </c>
      <c r="E18" s="67">
        <v>1</v>
      </c>
      <c r="F18" s="67">
        <v>0</v>
      </c>
      <c r="G18" s="67"/>
      <c r="H18" s="68">
        <v>1</v>
      </c>
      <c r="I18" s="68">
        <v>1</v>
      </c>
      <c r="J18" s="68">
        <v>0</v>
      </c>
      <c r="K18" s="68"/>
      <c r="L18" s="67">
        <v>0</v>
      </c>
      <c r="M18" s="67">
        <v>1</v>
      </c>
      <c r="N18" s="67">
        <v>0</v>
      </c>
      <c r="O18" s="67">
        <v>0</v>
      </c>
      <c r="P18" s="67"/>
    </row>
    <row r="19" spans="1:16" ht="23.25" customHeight="1" x14ac:dyDescent="0.25">
      <c r="A19" s="67">
        <v>7</v>
      </c>
      <c r="B19" s="146" t="s">
        <v>134</v>
      </c>
      <c r="C19" s="68" t="str">
        <f t="shared" si="0"/>
        <v>Chợ Gạo</v>
      </c>
      <c r="D19" s="67">
        <v>1</v>
      </c>
      <c r="E19" s="67">
        <v>1</v>
      </c>
      <c r="F19" s="67">
        <v>0</v>
      </c>
      <c r="G19" s="67"/>
      <c r="H19" s="68">
        <v>1</v>
      </c>
      <c r="I19" s="68">
        <v>1</v>
      </c>
      <c r="J19" s="68">
        <v>0</v>
      </c>
      <c r="K19" s="68"/>
      <c r="L19" s="67">
        <v>0</v>
      </c>
      <c r="M19" s="67">
        <v>1</v>
      </c>
      <c r="N19" s="67">
        <v>0</v>
      </c>
      <c r="O19" s="67">
        <v>0</v>
      </c>
      <c r="P19" s="146"/>
    </row>
    <row r="20" spans="1:16" ht="23.25" customHeight="1" x14ac:dyDescent="0.25">
      <c r="A20" s="67">
        <v>8</v>
      </c>
      <c r="B20" s="146" t="s">
        <v>135</v>
      </c>
      <c r="C20" s="68" t="str">
        <f t="shared" si="0"/>
        <v>Ấp Dâu</v>
      </c>
      <c r="D20" s="67">
        <v>1</v>
      </c>
      <c r="E20" s="67">
        <v>1</v>
      </c>
      <c r="F20" s="67">
        <v>0</v>
      </c>
      <c r="G20" s="67"/>
      <c r="H20" s="68">
        <v>1</v>
      </c>
      <c r="I20" s="68">
        <v>1</v>
      </c>
      <c r="J20" s="68">
        <v>0</v>
      </c>
      <c r="K20" s="68"/>
      <c r="L20" s="67">
        <v>0</v>
      </c>
      <c r="M20" s="67">
        <v>1</v>
      </c>
      <c r="N20" s="67">
        <v>0</v>
      </c>
      <c r="O20" s="67">
        <v>0</v>
      </c>
      <c r="P20" s="146"/>
    </row>
    <row r="21" spans="1:16" ht="23.25" customHeight="1" x14ac:dyDescent="0.25">
      <c r="A21" s="67">
        <v>9</v>
      </c>
      <c r="B21" s="146" t="s">
        <v>136</v>
      </c>
      <c r="C21" s="302" t="s">
        <v>136</v>
      </c>
      <c r="D21" s="302">
        <v>2</v>
      </c>
      <c r="E21" s="302">
        <v>2</v>
      </c>
      <c r="F21" s="302">
        <v>0</v>
      </c>
      <c r="G21" s="302"/>
      <c r="H21" s="302">
        <v>2</v>
      </c>
      <c r="I21" s="302">
        <v>2</v>
      </c>
      <c r="J21" s="302">
        <v>0</v>
      </c>
      <c r="K21" s="302"/>
      <c r="L21" s="302">
        <v>0</v>
      </c>
      <c r="M21" s="302">
        <v>2</v>
      </c>
      <c r="N21" s="302">
        <v>0</v>
      </c>
      <c r="O21" s="302">
        <v>0</v>
      </c>
      <c r="P21" s="302" t="s">
        <v>229</v>
      </c>
    </row>
    <row r="22" spans="1:16" ht="23.25" customHeight="1" x14ac:dyDescent="0.25">
      <c r="A22" s="67">
        <v>10</v>
      </c>
      <c r="B22" s="146" t="s">
        <v>137</v>
      </c>
      <c r="C22" s="303"/>
      <c r="D22" s="303"/>
      <c r="E22" s="303"/>
      <c r="F22" s="303"/>
      <c r="G22" s="303"/>
      <c r="H22" s="303"/>
      <c r="I22" s="303"/>
      <c r="J22" s="303"/>
      <c r="K22" s="303"/>
      <c r="L22" s="303"/>
      <c r="M22" s="303"/>
      <c r="N22" s="303"/>
      <c r="O22" s="303"/>
      <c r="P22" s="303"/>
    </row>
    <row r="23" spans="1:16" ht="23.25" customHeight="1" x14ac:dyDescent="0.25">
      <c r="A23" s="67">
        <v>11</v>
      </c>
      <c r="B23" s="146" t="s">
        <v>180</v>
      </c>
      <c r="C23" s="302" t="s">
        <v>147</v>
      </c>
      <c r="D23" s="302">
        <v>3</v>
      </c>
      <c r="E23" s="302">
        <v>3</v>
      </c>
      <c r="F23" s="302">
        <v>0</v>
      </c>
      <c r="G23" s="302"/>
      <c r="H23" s="302">
        <v>3</v>
      </c>
      <c r="I23" s="302">
        <v>3</v>
      </c>
      <c r="J23" s="302">
        <v>0</v>
      </c>
      <c r="K23" s="302"/>
      <c r="L23" s="302">
        <v>0</v>
      </c>
      <c r="M23" s="302">
        <v>3</v>
      </c>
      <c r="N23" s="302">
        <v>0</v>
      </c>
      <c r="O23" s="302">
        <v>0</v>
      </c>
      <c r="P23" s="302" t="s">
        <v>230</v>
      </c>
    </row>
    <row r="24" spans="1:16" ht="23.25" customHeight="1" x14ac:dyDescent="0.25">
      <c r="A24" s="67">
        <v>12</v>
      </c>
      <c r="B24" s="146" t="s">
        <v>147</v>
      </c>
      <c r="C24" s="314"/>
      <c r="D24" s="314"/>
      <c r="E24" s="314"/>
      <c r="F24" s="314"/>
      <c r="G24" s="314"/>
      <c r="H24" s="314"/>
      <c r="I24" s="314"/>
      <c r="J24" s="314"/>
      <c r="K24" s="314"/>
      <c r="L24" s="314"/>
      <c r="M24" s="314"/>
      <c r="N24" s="314"/>
      <c r="O24" s="314"/>
      <c r="P24" s="314"/>
    </row>
    <row r="25" spans="1:16" ht="23.25" customHeight="1" x14ac:dyDescent="0.25">
      <c r="A25" s="67">
        <v>13</v>
      </c>
      <c r="B25" s="146" t="s">
        <v>148</v>
      </c>
      <c r="C25" s="303"/>
      <c r="D25" s="303"/>
      <c r="E25" s="303"/>
      <c r="F25" s="303"/>
      <c r="G25" s="303"/>
      <c r="H25" s="303"/>
      <c r="I25" s="303"/>
      <c r="J25" s="303"/>
      <c r="K25" s="303"/>
      <c r="L25" s="303"/>
      <c r="M25" s="303"/>
      <c r="N25" s="303"/>
      <c r="O25" s="303"/>
      <c r="P25" s="303"/>
    </row>
    <row r="26" spans="1:16" ht="23.25" customHeight="1" x14ac:dyDescent="0.25">
      <c r="A26" s="67">
        <v>14</v>
      </c>
      <c r="B26" s="146" t="s">
        <v>138</v>
      </c>
      <c r="C26" s="302" t="s">
        <v>140</v>
      </c>
      <c r="D26" s="302">
        <v>4</v>
      </c>
      <c r="E26" s="302">
        <v>4</v>
      </c>
      <c r="F26" s="302">
        <v>0</v>
      </c>
      <c r="G26" s="302"/>
      <c r="H26" s="302">
        <v>4</v>
      </c>
      <c r="I26" s="302">
        <v>4</v>
      </c>
      <c r="J26" s="302">
        <v>0</v>
      </c>
      <c r="K26" s="302"/>
      <c r="L26" s="302">
        <v>0</v>
      </c>
      <c r="M26" s="302">
        <v>4</v>
      </c>
      <c r="N26" s="302">
        <v>0</v>
      </c>
      <c r="O26" s="302">
        <v>0</v>
      </c>
      <c r="P26" s="302" t="s">
        <v>231</v>
      </c>
    </row>
    <row r="27" spans="1:16" ht="23.25" customHeight="1" x14ac:dyDescent="0.25">
      <c r="A27" s="67">
        <v>15</v>
      </c>
      <c r="B27" s="146" t="s">
        <v>139</v>
      </c>
      <c r="C27" s="314"/>
      <c r="D27" s="314"/>
      <c r="E27" s="314"/>
      <c r="F27" s="314"/>
      <c r="G27" s="314"/>
      <c r="H27" s="314"/>
      <c r="I27" s="314"/>
      <c r="J27" s="314"/>
      <c r="K27" s="314"/>
      <c r="L27" s="314"/>
      <c r="M27" s="314"/>
      <c r="N27" s="314"/>
      <c r="O27" s="314"/>
      <c r="P27" s="314"/>
    </row>
    <row r="28" spans="1:16" ht="23.25" customHeight="1" x14ac:dyDescent="0.25">
      <c r="A28" s="67">
        <v>16</v>
      </c>
      <c r="B28" s="146" t="s">
        <v>140</v>
      </c>
      <c r="C28" s="314"/>
      <c r="D28" s="314"/>
      <c r="E28" s="314"/>
      <c r="F28" s="314"/>
      <c r="G28" s="314"/>
      <c r="H28" s="314"/>
      <c r="I28" s="314"/>
      <c r="J28" s="314"/>
      <c r="K28" s="314"/>
      <c r="L28" s="314"/>
      <c r="M28" s="314"/>
      <c r="N28" s="314"/>
      <c r="O28" s="314"/>
      <c r="P28" s="314"/>
    </row>
    <row r="29" spans="1:16" ht="23.25" customHeight="1" x14ac:dyDescent="0.25">
      <c r="A29" s="67">
        <v>17</v>
      </c>
      <c r="B29" s="146" t="s">
        <v>141</v>
      </c>
      <c r="C29" s="303"/>
      <c r="D29" s="303"/>
      <c r="E29" s="303"/>
      <c r="F29" s="303"/>
      <c r="G29" s="303"/>
      <c r="H29" s="303"/>
      <c r="I29" s="303"/>
      <c r="J29" s="303"/>
      <c r="K29" s="303"/>
      <c r="L29" s="303"/>
      <c r="M29" s="303"/>
      <c r="N29" s="303"/>
      <c r="O29" s="303"/>
      <c r="P29" s="303"/>
    </row>
    <row r="30" spans="1:16" ht="23.25" customHeight="1" x14ac:dyDescent="0.25">
      <c r="A30" s="67">
        <v>18</v>
      </c>
      <c r="B30" s="146" t="s">
        <v>145</v>
      </c>
      <c r="C30" s="67" t="s">
        <v>182</v>
      </c>
      <c r="D30" s="67">
        <v>1</v>
      </c>
      <c r="E30" s="67">
        <v>1</v>
      </c>
      <c r="F30" s="67">
        <v>0</v>
      </c>
      <c r="G30" s="67"/>
      <c r="H30" s="149">
        <v>1</v>
      </c>
      <c r="I30" s="149">
        <v>1</v>
      </c>
      <c r="J30" s="149">
        <v>0</v>
      </c>
      <c r="K30" s="149"/>
      <c r="L30" s="67">
        <v>0</v>
      </c>
      <c r="M30" s="67">
        <v>1</v>
      </c>
      <c r="N30" s="67">
        <v>0</v>
      </c>
      <c r="O30" s="67">
        <v>0</v>
      </c>
      <c r="P30" s="146"/>
    </row>
    <row r="31" spans="1:16" ht="23.25" customHeight="1" x14ac:dyDescent="0.25">
      <c r="A31" s="67">
        <v>19</v>
      </c>
      <c r="B31" s="146" t="s">
        <v>143</v>
      </c>
      <c r="C31" s="67" t="s">
        <v>143</v>
      </c>
      <c r="D31" s="67">
        <v>1</v>
      </c>
      <c r="E31" s="67">
        <v>1</v>
      </c>
      <c r="F31" s="67">
        <v>0</v>
      </c>
      <c r="G31" s="67"/>
      <c r="H31" s="149">
        <v>1</v>
      </c>
      <c r="I31" s="149">
        <v>1</v>
      </c>
      <c r="J31" s="149">
        <v>0</v>
      </c>
      <c r="K31" s="149"/>
      <c r="L31" s="67">
        <v>0</v>
      </c>
      <c r="M31" s="67">
        <v>1</v>
      </c>
      <c r="N31" s="67">
        <v>0</v>
      </c>
      <c r="O31" s="67">
        <v>0</v>
      </c>
      <c r="P31" s="146"/>
    </row>
    <row r="32" spans="1:16" ht="23.25" customHeight="1" x14ac:dyDescent="0.25">
      <c r="A32" s="67">
        <v>20</v>
      </c>
      <c r="B32" s="146" t="s">
        <v>144</v>
      </c>
      <c r="C32" s="302" t="s">
        <v>144</v>
      </c>
      <c r="D32" s="302">
        <v>2</v>
      </c>
      <c r="E32" s="302">
        <v>2</v>
      </c>
      <c r="F32" s="302">
        <v>0</v>
      </c>
      <c r="G32" s="302"/>
      <c r="H32" s="302">
        <v>2</v>
      </c>
      <c r="I32" s="302">
        <v>2</v>
      </c>
      <c r="J32" s="302">
        <v>0</v>
      </c>
      <c r="K32" s="302"/>
      <c r="L32" s="302">
        <v>0</v>
      </c>
      <c r="M32" s="302">
        <v>2</v>
      </c>
      <c r="N32" s="302">
        <v>0</v>
      </c>
      <c r="O32" s="302">
        <v>0</v>
      </c>
      <c r="P32" s="302" t="s">
        <v>229</v>
      </c>
    </row>
    <row r="33" spans="1:16" ht="23.25" customHeight="1" x14ac:dyDescent="0.25">
      <c r="A33" s="67">
        <v>21</v>
      </c>
      <c r="B33" s="146" t="s">
        <v>142</v>
      </c>
      <c r="C33" s="303"/>
      <c r="D33" s="303"/>
      <c r="E33" s="303"/>
      <c r="F33" s="303"/>
      <c r="G33" s="303"/>
      <c r="H33" s="303"/>
      <c r="I33" s="303"/>
      <c r="J33" s="303"/>
      <c r="K33" s="303"/>
      <c r="L33" s="303"/>
      <c r="M33" s="303"/>
      <c r="N33" s="303"/>
      <c r="O33" s="303"/>
      <c r="P33" s="303"/>
    </row>
    <row r="34" spans="1:16" ht="23.25" customHeight="1" x14ac:dyDescent="0.25">
      <c r="A34" s="67">
        <v>22</v>
      </c>
      <c r="B34" s="146" t="s">
        <v>149</v>
      </c>
      <c r="C34" s="302" t="s">
        <v>151</v>
      </c>
      <c r="D34" s="302">
        <v>3</v>
      </c>
      <c r="E34" s="302">
        <v>3</v>
      </c>
      <c r="F34" s="302">
        <v>0</v>
      </c>
      <c r="G34" s="302"/>
      <c r="H34" s="302">
        <v>3</v>
      </c>
      <c r="I34" s="302">
        <v>3</v>
      </c>
      <c r="J34" s="302">
        <v>0</v>
      </c>
      <c r="K34" s="302"/>
      <c r="L34" s="302">
        <v>0</v>
      </c>
      <c r="M34" s="302">
        <v>3</v>
      </c>
      <c r="N34" s="302">
        <v>0</v>
      </c>
      <c r="O34" s="302">
        <v>0</v>
      </c>
      <c r="P34" s="302" t="s">
        <v>230</v>
      </c>
    </row>
    <row r="35" spans="1:16" ht="23.25" customHeight="1" x14ac:dyDescent="0.25">
      <c r="A35" s="67">
        <v>23</v>
      </c>
      <c r="B35" s="146" t="s">
        <v>150</v>
      </c>
      <c r="C35" s="314"/>
      <c r="D35" s="314"/>
      <c r="E35" s="314"/>
      <c r="F35" s="314"/>
      <c r="G35" s="314"/>
      <c r="H35" s="314"/>
      <c r="I35" s="314"/>
      <c r="J35" s="314"/>
      <c r="K35" s="314"/>
      <c r="L35" s="314"/>
      <c r="M35" s="314"/>
      <c r="N35" s="314"/>
      <c r="O35" s="314"/>
      <c r="P35" s="314"/>
    </row>
    <row r="36" spans="1:16" ht="23.25" customHeight="1" x14ac:dyDescent="0.25">
      <c r="A36" s="67">
        <v>24</v>
      </c>
      <c r="B36" s="146" t="s">
        <v>151</v>
      </c>
      <c r="C36" s="303"/>
      <c r="D36" s="303"/>
      <c r="E36" s="303"/>
      <c r="F36" s="303"/>
      <c r="G36" s="303"/>
      <c r="H36" s="303"/>
      <c r="I36" s="303"/>
      <c r="J36" s="303"/>
      <c r="K36" s="303"/>
      <c r="L36" s="303"/>
      <c r="M36" s="303"/>
      <c r="N36" s="303"/>
      <c r="O36" s="303"/>
      <c r="P36" s="303"/>
    </row>
    <row r="37" spans="1:16" ht="23.25" customHeight="1" x14ac:dyDescent="0.25">
      <c r="A37" s="67">
        <v>25</v>
      </c>
      <c r="B37" s="146" t="s">
        <v>152</v>
      </c>
      <c r="C37" s="302" t="s">
        <v>158</v>
      </c>
      <c r="D37" s="302">
        <v>3</v>
      </c>
      <c r="E37" s="302">
        <v>3</v>
      </c>
      <c r="F37" s="302">
        <v>0</v>
      </c>
      <c r="G37" s="302"/>
      <c r="H37" s="302">
        <v>3</v>
      </c>
      <c r="I37" s="302">
        <v>3</v>
      </c>
      <c r="J37" s="302">
        <v>0</v>
      </c>
      <c r="K37" s="302"/>
      <c r="L37" s="302">
        <v>0</v>
      </c>
      <c r="M37" s="302">
        <v>3</v>
      </c>
      <c r="N37" s="302">
        <v>0</v>
      </c>
      <c r="O37" s="302">
        <v>0</v>
      </c>
      <c r="P37" s="302" t="s">
        <v>230</v>
      </c>
    </row>
    <row r="38" spans="1:16" ht="23.25" customHeight="1" x14ac:dyDescent="0.25">
      <c r="A38" s="67">
        <v>26</v>
      </c>
      <c r="B38" s="146" t="s">
        <v>153</v>
      </c>
      <c r="C38" s="314"/>
      <c r="D38" s="314"/>
      <c r="E38" s="314"/>
      <c r="F38" s="314"/>
      <c r="G38" s="314"/>
      <c r="H38" s="314"/>
      <c r="I38" s="314"/>
      <c r="J38" s="314"/>
      <c r="K38" s="314"/>
      <c r="L38" s="314"/>
      <c r="M38" s="314"/>
      <c r="N38" s="314"/>
      <c r="O38" s="314"/>
      <c r="P38" s="314"/>
    </row>
    <row r="39" spans="1:16" ht="23.25" customHeight="1" x14ac:dyDescent="0.25">
      <c r="A39" s="67">
        <v>27</v>
      </c>
      <c r="B39" s="146" t="s">
        <v>158</v>
      </c>
      <c r="C39" s="303"/>
      <c r="D39" s="303"/>
      <c r="E39" s="303"/>
      <c r="F39" s="303"/>
      <c r="G39" s="303"/>
      <c r="H39" s="303"/>
      <c r="I39" s="303"/>
      <c r="J39" s="303"/>
      <c r="K39" s="303"/>
      <c r="L39" s="303"/>
      <c r="M39" s="303"/>
      <c r="N39" s="303"/>
      <c r="O39" s="303"/>
      <c r="P39" s="303"/>
    </row>
    <row r="40" spans="1:16" ht="23.25" customHeight="1" x14ac:dyDescent="0.25">
      <c r="A40" s="67">
        <v>28</v>
      </c>
      <c r="B40" s="146" t="s">
        <v>154</v>
      </c>
      <c r="C40" s="302" t="s">
        <v>154</v>
      </c>
      <c r="D40" s="302">
        <v>2</v>
      </c>
      <c r="E40" s="302">
        <v>2</v>
      </c>
      <c r="F40" s="302">
        <v>0</v>
      </c>
      <c r="G40" s="302"/>
      <c r="H40" s="302">
        <v>2</v>
      </c>
      <c r="I40" s="302">
        <v>2</v>
      </c>
      <c r="J40" s="302">
        <v>0</v>
      </c>
      <c r="K40" s="302"/>
      <c r="L40" s="302">
        <v>0</v>
      </c>
      <c r="M40" s="302">
        <v>2</v>
      </c>
      <c r="N40" s="302">
        <v>0</v>
      </c>
      <c r="O40" s="302">
        <v>0</v>
      </c>
      <c r="P40" s="302" t="s">
        <v>229</v>
      </c>
    </row>
    <row r="41" spans="1:16" ht="23.25" customHeight="1" x14ac:dyDescent="0.25">
      <c r="A41" s="67">
        <v>29</v>
      </c>
      <c r="B41" s="146" t="s">
        <v>155</v>
      </c>
      <c r="C41" s="303"/>
      <c r="D41" s="303"/>
      <c r="E41" s="303"/>
      <c r="F41" s="303"/>
      <c r="G41" s="303"/>
      <c r="H41" s="303"/>
      <c r="I41" s="303"/>
      <c r="J41" s="303"/>
      <c r="K41" s="303"/>
      <c r="L41" s="303"/>
      <c r="M41" s="303"/>
      <c r="N41" s="303"/>
      <c r="O41" s="303"/>
      <c r="P41" s="303"/>
    </row>
    <row r="42" spans="1:16" ht="23.25" customHeight="1" x14ac:dyDescent="0.25">
      <c r="A42" s="67">
        <v>30</v>
      </c>
      <c r="B42" s="146" t="s">
        <v>156</v>
      </c>
      <c r="C42" s="302" t="s">
        <v>156</v>
      </c>
      <c r="D42" s="302">
        <v>2</v>
      </c>
      <c r="E42" s="302">
        <v>2</v>
      </c>
      <c r="F42" s="302">
        <v>0</v>
      </c>
      <c r="G42" s="302"/>
      <c r="H42" s="302">
        <v>2</v>
      </c>
      <c r="I42" s="302">
        <v>2</v>
      </c>
      <c r="J42" s="302">
        <v>0</v>
      </c>
      <c r="K42" s="302"/>
      <c r="L42" s="302">
        <v>0</v>
      </c>
      <c r="M42" s="302">
        <v>2</v>
      </c>
      <c r="N42" s="302">
        <v>0</v>
      </c>
      <c r="O42" s="302">
        <v>0</v>
      </c>
      <c r="P42" s="302" t="s">
        <v>229</v>
      </c>
    </row>
    <row r="43" spans="1:16" ht="23.25" customHeight="1" x14ac:dyDescent="0.25">
      <c r="A43" s="67">
        <v>31</v>
      </c>
      <c r="B43" s="146" t="s">
        <v>157</v>
      </c>
      <c r="C43" s="303"/>
      <c r="D43" s="303"/>
      <c r="E43" s="303"/>
      <c r="F43" s="303"/>
      <c r="G43" s="303"/>
      <c r="H43" s="303"/>
      <c r="I43" s="303"/>
      <c r="J43" s="303"/>
      <c r="K43" s="303"/>
      <c r="L43" s="303"/>
      <c r="M43" s="303"/>
      <c r="N43" s="303"/>
      <c r="O43" s="303"/>
      <c r="P43" s="303"/>
    </row>
    <row r="44" spans="1:16" ht="23.25" customHeight="1" x14ac:dyDescent="0.25">
      <c r="A44" s="67">
        <v>32</v>
      </c>
      <c r="B44" s="146" t="s">
        <v>159</v>
      </c>
      <c r="C44" s="302" t="s">
        <v>160</v>
      </c>
      <c r="D44" s="302">
        <v>1</v>
      </c>
      <c r="E44" s="302">
        <v>1</v>
      </c>
      <c r="F44" s="302">
        <v>0</v>
      </c>
      <c r="G44" s="302"/>
      <c r="H44" s="302">
        <v>1</v>
      </c>
      <c r="I44" s="302">
        <v>1</v>
      </c>
      <c r="J44" s="302">
        <v>0</v>
      </c>
      <c r="K44" s="302"/>
      <c r="L44" s="302">
        <v>0</v>
      </c>
      <c r="M44" s="302">
        <v>1</v>
      </c>
      <c r="N44" s="302">
        <v>0</v>
      </c>
      <c r="O44" s="302">
        <v>0</v>
      </c>
      <c r="P44" s="302" t="s">
        <v>190</v>
      </c>
    </row>
    <row r="45" spans="1:16" ht="23.25" customHeight="1" x14ac:dyDescent="0.25">
      <c r="A45" s="67">
        <v>33</v>
      </c>
      <c r="B45" s="146" t="s">
        <v>160</v>
      </c>
      <c r="C45" s="314"/>
      <c r="D45" s="314"/>
      <c r="E45" s="314"/>
      <c r="F45" s="314"/>
      <c r="G45" s="314"/>
      <c r="H45" s="314"/>
      <c r="I45" s="314"/>
      <c r="J45" s="314"/>
      <c r="K45" s="314"/>
      <c r="L45" s="314"/>
      <c r="M45" s="314"/>
      <c r="N45" s="314"/>
      <c r="O45" s="314"/>
      <c r="P45" s="314"/>
    </row>
    <row r="46" spans="1:16" ht="23.25" customHeight="1" x14ac:dyDescent="0.25">
      <c r="A46" s="67">
        <v>34</v>
      </c>
      <c r="B46" s="146" t="s">
        <v>161</v>
      </c>
      <c r="C46" s="303"/>
      <c r="D46" s="303"/>
      <c r="E46" s="303"/>
      <c r="F46" s="303"/>
      <c r="G46" s="303"/>
      <c r="H46" s="303"/>
      <c r="I46" s="303"/>
      <c r="J46" s="303"/>
      <c r="K46" s="303"/>
      <c r="L46" s="303"/>
      <c r="M46" s="303"/>
      <c r="N46" s="303"/>
      <c r="O46" s="303"/>
      <c r="P46" s="303"/>
    </row>
    <row r="47" spans="1:16" ht="23.25" customHeight="1" x14ac:dyDescent="0.25">
      <c r="A47" s="67">
        <v>35</v>
      </c>
      <c r="B47" s="146" t="s">
        <v>162</v>
      </c>
      <c r="C47" s="302" t="s">
        <v>162</v>
      </c>
      <c r="D47" s="302">
        <v>4</v>
      </c>
      <c r="E47" s="302">
        <v>4</v>
      </c>
      <c r="F47" s="302">
        <v>0</v>
      </c>
      <c r="G47" s="302"/>
      <c r="H47" s="302">
        <v>4</v>
      </c>
      <c r="I47" s="302">
        <v>4</v>
      </c>
      <c r="J47" s="302">
        <v>0</v>
      </c>
      <c r="K47" s="302"/>
      <c r="L47" s="302">
        <v>0</v>
      </c>
      <c r="M47" s="302">
        <v>4</v>
      </c>
      <c r="N47" s="302">
        <v>0</v>
      </c>
      <c r="O47" s="302">
        <v>0</v>
      </c>
      <c r="P47" s="302" t="s">
        <v>231</v>
      </c>
    </row>
    <row r="48" spans="1:16" ht="23.25" customHeight="1" x14ac:dyDescent="0.25">
      <c r="A48" s="67">
        <v>36</v>
      </c>
      <c r="B48" s="146" t="s">
        <v>165</v>
      </c>
      <c r="C48" s="314"/>
      <c r="D48" s="314"/>
      <c r="E48" s="314"/>
      <c r="F48" s="314"/>
      <c r="G48" s="314"/>
      <c r="H48" s="314"/>
      <c r="I48" s="314"/>
      <c r="J48" s="314"/>
      <c r="K48" s="314"/>
      <c r="L48" s="314"/>
      <c r="M48" s="314"/>
      <c r="N48" s="314"/>
      <c r="O48" s="314"/>
      <c r="P48" s="314"/>
    </row>
    <row r="49" spans="1:16" ht="23.25" customHeight="1" x14ac:dyDescent="0.25">
      <c r="A49" s="67">
        <v>37</v>
      </c>
      <c r="B49" s="146" t="s">
        <v>167</v>
      </c>
      <c r="C49" s="314"/>
      <c r="D49" s="314"/>
      <c r="E49" s="314"/>
      <c r="F49" s="314"/>
      <c r="G49" s="314"/>
      <c r="H49" s="314"/>
      <c r="I49" s="314"/>
      <c r="J49" s="314"/>
      <c r="K49" s="314"/>
      <c r="L49" s="314"/>
      <c r="M49" s="314"/>
      <c r="N49" s="314"/>
      <c r="O49" s="314"/>
      <c r="P49" s="314"/>
    </row>
    <row r="50" spans="1:16" ht="23.25" customHeight="1" x14ac:dyDescent="0.25">
      <c r="A50" s="67">
        <v>38</v>
      </c>
      <c r="B50" s="146" t="s">
        <v>166</v>
      </c>
      <c r="C50" s="303"/>
      <c r="D50" s="303"/>
      <c r="E50" s="303"/>
      <c r="F50" s="303"/>
      <c r="G50" s="303"/>
      <c r="H50" s="303"/>
      <c r="I50" s="303"/>
      <c r="J50" s="303"/>
      <c r="K50" s="303"/>
      <c r="L50" s="303"/>
      <c r="M50" s="303"/>
      <c r="N50" s="303"/>
      <c r="O50" s="303"/>
      <c r="P50" s="303"/>
    </row>
    <row r="51" spans="1:16" ht="23.25" customHeight="1" x14ac:dyDescent="0.25">
      <c r="A51" s="67">
        <v>39</v>
      </c>
      <c r="B51" s="146" t="s">
        <v>164</v>
      </c>
      <c r="C51" s="302" t="s">
        <v>185</v>
      </c>
      <c r="D51" s="302">
        <v>2</v>
      </c>
      <c r="E51" s="302">
        <v>2</v>
      </c>
      <c r="F51" s="302">
        <v>0</v>
      </c>
      <c r="G51" s="302"/>
      <c r="H51" s="302">
        <v>2</v>
      </c>
      <c r="I51" s="302">
        <v>2</v>
      </c>
      <c r="J51" s="302">
        <v>0</v>
      </c>
      <c r="K51" s="302"/>
      <c r="L51" s="302">
        <v>0</v>
      </c>
      <c r="M51" s="302">
        <v>2</v>
      </c>
      <c r="N51" s="302">
        <v>0</v>
      </c>
      <c r="O51" s="302">
        <v>0</v>
      </c>
      <c r="P51" s="302" t="s">
        <v>229</v>
      </c>
    </row>
    <row r="52" spans="1:16" ht="23.25" customHeight="1" x14ac:dyDescent="0.25">
      <c r="A52" s="67">
        <v>40</v>
      </c>
      <c r="B52" s="146" t="s">
        <v>163</v>
      </c>
      <c r="C52" s="303"/>
      <c r="D52" s="303"/>
      <c r="E52" s="303"/>
      <c r="F52" s="303"/>
      <c r="G52" s="303"/>
      <c r="H52" s="303"/>
      <c r="I52" s="303"/>
      <c r="J52" s="303"/>
      <c r="K52" s="303"/>
      <c r="L52" s="303"/>
      <c r="M52" s="303"/>
      <c r="N52" s="303"/>
      <c r="O52" s="303"/>
      <c r="P52" s="303"/>
    </row>
    <row r="53" spans="1:16" ht="27.75" customHeight="1" x14ac:dyDescent="0.25">
      <c r="A53" s="304" t="s">
        <v>126</v>
      </c>
      <c r="B53" s="305"/>
      <c r="C53" s="69"/>
      <c r="D53" s="69"/>
      <c r="E53" s="69"/>
      <c r="F53" s="69"/>
      <c r="G53" s="67"/>
      <c r="H53" s="67"/>
      <c r="I53" s="67"/>
      <c r="J53" s="67"/>
      <c r="K53" s="67"/>
      <c r="L53" s="67"/>
      <c r="M53" s="67"/>
      <c r="N53" s="67"/>
      <c r="O53" s="67"/>
      <c r="P53" s="67"/>
    </row>
  </sheetData>
  <mergeCells count="170">
    <mergeCell ref="D51:D52"/>
    <mergeCell ref="P51:P52"/>
    <mergeCell ref="O51:O52"/>
    <mergeCell ref="N51:N52"/>
    <mergeCell ref="M51:M52"/>
    <mergeCell ref="L51:L52"/>
    <mergeCell ref="K51:K52"/>
    <mergeCell ref="J51:J52"/>
    <mergeCell ref="I51:I52"/>
    <mergeCell ref="H51:H52"/>
    <mergeCell ref="G51:G52"/>
    <mergeCell ref="F51:F52"/>
    <mergeCell ref="E51:E52"/>
    <mergeCell ref="G47:G50"/>
    <mergeCell ref="F47:F50"/>
    <mergeCell ref="E47:E50"/>
    <mergeCell ref="D47:D50"/>
    <mergeCell ref="K44:K46"/>
    <mergeCell ref="J44:J46"/>
    <mergeCell ref="I44:I46"/>
    <mergeCell ref="H44:H46"/>
    <mergeCell ref="G44:G46"/>
    <mergeCell ref="P47:P50"/>
    <mergeCell ref="O47:O50"/>
    <mergeCell ref="N47:N50"/>
    <mergeCell ref="M47:M50"/>
    <mergeCell ref="L47:L50"/>
    <mergeCell ref="K47:K50"/>
    <mergeCell ref="J47:J50"/>
    <mergeCell ref="I47:I50"/>
    <mergeCell ref="H47:H50"/>
    <mergeCell ref="M44:M46"/>
    <mergeCell ref="L44:L46"/>
    <mergeCell ref="D42:D43"/>
    <mergeCell ref="P42:P43"/>
    <mergeCell ref="O42:O43"/>
    <mergeCell ref="N42:N43"/>
    <mergeCell ref="M42:M43"/>
    <mergeCell ref="L42:L43"/>
    <mergeCell ref="K42:K43"/>
    <mergeCell ref="J42:J43"/>
    <mergeCell ref="I42:I43"/>
    <mergeCell ref="H42:H43"/>
    <mergeCell ref="G42:G43"/>
    <mergeCell ref="F42:F43"/>
    <mergeCell ref="E42:E43"/>
    <mergeCell ref="F44:F46"/>
    <mergeCell ref="E44:E46"/>
    <mergeCell ref="D44:D46"/>
    <mergeCell ref="P44:P46"/>
    <mergeCell ref="O44:O46"/>
    <mergeCell ref="N44:N46"/>
    <mergeCell ref="D37:D39"/>
    <mergeCell ref="P40:P41"/>
    <mergeCell ref="O40:O41"/>
    <mergeCell ref="N40:N41"/>
    <mergeCell ref="M40:M41"/>
    <mergeCell ref="L40:L41"/>
    <mergeCell ref="K40:K41"/>
    <mergeCell ref="J40:J41"/>
    <mergeCell ref="I40:I41"/>
    <mergeCell ref="H40:H41"/>
    <mergeCell ref="G40:G41"/>
    <mergeCell ref="F40:F41"/>
    <mergeCell ref="E40:E41"/>
    <mergeCell ref="D40:D41"/>
    <mergeCell ref="F34:F36"/>
    <mergeCell ref="E34:E36"/>
    <mergeCell ref="D34:D36"/>
    <mergeCell ref="P34:P36"/>
    <mergeCell ref="P37:P39"/>
    <mergeCell ref="O37:O39"/>
    <mergeCell ref="N37:N39"/>
    <mergeCell ref="M37:M39"/>
    <mergeCell ref="L37:L39"/>
    <mergeCell ref="K37:K39"/>
    <mergeCell ref="J37:J39"/>
    <mergeCell ref="I37:I39"/>
    <mergeCell ref="H37:H39"/>
    <mergeCell ref="G37:G39"/>
    <mergeCell ref="F37:F39"/>
    <mergeCell ref="E37:E39"/>
    <mergeCell ref="K34:K36"/>
    <mergeCell ref="J34:J36"/>
    <mergeCell ref="I34:I36"/>
    <mergeCell ref="H34:H36"/>
    <mergeCell ref="G34:G36"/>
    <mergeCell ref="O34:O36"/>
    <mergeCell ref="N34:N36"/>
    <mergeCell ref="M34:M36"/>
    <mergeCell ref="L34:L36"/>
    <mergeCell ref="F26:F29"/>
    <mergeCell ref="E26:E29"/>
    <mergeCell ref="D26:D29"/>
    <mergeCell ref="D32:D33"/>
    <mergeCell ref="P32:P33"/>
    <mergeCell ref="O32:O33"/>
    <mergeCell ref="N32:N33"/>
    <mergeCell ref="M32:M33"/>
    <mergeCell ref="L32:L33"/>
    <mergeCell ref="K32:K33"/>
    <mergeCell ref="J32:J33"/>
    <mergeCell ref="I32:I33"/>
    <mergeCell ref="H32:H33"/>
    <mergeCell ref="G32:G33"/>
    <mergeCell ref="F32:F33"/>
    <mergeCell ref="E32:E33"/>
    <mergeCell ref="K26:K29"/>
    <mergeCell ref="J26:J29"/>
    <mergeCell ref="I26:I29"/>
    <mergeCell ref="H26:H29"/>
    <mergeCell ref="G26:G29"/>
    <mergeCell ref="P26:P29"/>
    <mergeCell ref="O26:O29"/>
    <mergeCell ref="N26:N29"/>
    <mergeCell ref="M26:M29"/>
    <mergeCell ref="L26:L29"/>
    <mergeCell ref="H23:H25"/>
    <mergeCell ref="G23:G25"/>
    <mergeCell ref="F23:F25"/>
    <mergeCell ref="E23:E25"/>
    <mergeCell ref="D23:D25"/>
    <mergeCell ref="M23:M25"/>
    <mergeCell ref="L23:L25"/>
    <mergeCell ref="K23:K25"/>
    <mergeCell ref="J23:J25"/>
    <mergeCell ref="I23:I25"/>
    <mergeCell ref="P23:P25"/>
    <mergeCell ref="O23:O25"/>
    <mergeCell ref="N23:N25"/>
    <mergeCell ref="I21:I22"/>
    <mergeCell ref="J21:J22"/>
    <mergeCell ref="K21:K22"/>
    <mergeCell ref="L21:L22"/>
    <mergeCell ref="N21:N22"/>
    <mergeCell ref="M21:M22"/>
    <mergeCell ref="E21:E22"/>
    <mergeCell ref="F21:F22"/>
    <mergeCell ref="G21:G22"/>
    <mergeCell ref="H21:H22"/>
    <mergeCell ref="L10:L11"/>
    <mergeCell ref="H9:K10"/>
    <mergeCell ref="A6:P6"/>
    <mergeCell ref="C21:C22"/>
    <mergeCell ref="P21:P22"/>
    <mergeCell ref="O21:O22"/>
    <mergeCell ref="B1:C1"/>
    <mergeCell ref="C51:C52"/>
    <mergeCell ref="A53:B53"/>
    <mergeCell ref="A3:P3"/>
    <mergeCell ref="A4:P4"/>
    <mergeCell ref="A5:P5"/>
    <mergeCell ref="A8:P8"/>
    <mergeCell ref="A9:A11"/>
    <mergeCell ref="B9:B11"/>
    <mergeCell ref="L9:O9"/>
    <mergeCell ref="P9:P11"/>
    <mergeCell ref="M10:O10"/>
    <mergeCell ref="C9:C11"/>
    <mergeCell ref="D9:G10"/>
    <mergeCell ref="C23:C25"/>
    <mergeCell ref="C26:C29"/>
    <mergeCell ref="C32:C33"/>
    <mergeCell ref="C34:C36"/>
    <mergeCell ref="C37:C39"/>
    <mergeCell ref="C40:C41"/>
    <mergeCell ref="C42:C43"/>
    <mergeCell ref="C44:C46"/>
    <mergeCell ref="C47:C50"/>
    <mergeCell ref="D21:D22"/>
  </mergeCells>
  <pageMargins left="0.45" right="0.45" top="0.5" bottom="0.5" header="0.3" footer="0.3"/>
  <pageSetup paperSize="9" scale="6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PL1A</vt:lpstr>
      <vt:lpstr>PL1B</vt:lpstr>
      <vt:lpstr>PL 2A</vt:lpstr>
      <vt:lpstr>PL2B</vt:lpstr>
      <vt:lpstr>PL 3A</vt:lpstr>
      <vt:lpstr>PL3B</vt:lpstr>
      <vt:lpstr> PL3C</vt:lpstr>
      <vt:lpstr>PL3D</vt:lpstr>
      <vt:lpstr>PL 4</vt:lpstr>
      <vt:lpstr>'PL 2A'!Print_Titles</vt:lpstr>
      <vt:lpstr>'PL 3A'!Print_Titles</vt:lpstr>
      <vt:lpstr>'PL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Admin</cp:lastModifiedBy>
  <cp:lastPrinted>2026-06-05T07:28:42Z</cp:lastPrinted>
  <dcterms:created xsi:type="dcterms:W3CDTF">2026-05-26T09:04:05Z</dcterms:created>
  <dcterms:modified xsi:type="dcterms:W3CDTF">2026-06-05T08:52:50Z</dcterms:modified>
</cp:coreProperties>
</file>